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.murzabekov\Downloads\"/>
    </mc:Choice>
  </mc:AlternateContent>
  <bookViews>
    <workbookView xWindow="0" yWindow="0" windowWidth="28800" windowHeight="11400"/>
  </bookViews>
  <sheets>
    <sheet name="Plan Report" sheetId="1" r:id="rId1"/>
    <sheet name="Лист1" sheetId="2" r:id="rId2"/>
  </sheets>
  <calcPr calcId="162913"/>
</workbook>
</file>

<file path=xl/calcChain.xml><?xml version="1.0" encoding="utf-8"?>
<calcChain xmlns="http://schemas.openxmlformats.org/spreadsheetml/2006/main">
  <c r="S10" i="1" l="1"/>
  <c r="S11" i="1"/>
  <c r="S12" i="1"/>
  <c r="S13" i="1"/>
  <c r="S14" i="1"/>
  <c r="S15" i="1"/>
  <c r="S16" i="1"/>
  <c r="S17" i="1"/>
  <c r="S18" i="1"/>
  <c r="V18" i="1" s="1"/>
  <c r="Y18" i="1" s="1"/>
  <c r="AB18" i="1" s="1"/>
  <c r="S19" i="1"/>
  <c r="V19" i="1" s="1"/>
  <c r="Y19" i="1" s="1"/>
  <c r="AB19" i="1" s="1"/>
  <c r="S20" i="1"/>
  <c r="V20" i="1" s="1"/>
  <c r="Y20" i="1" s="1"/>
  <c r="AB20" i="1" s="1"/>
  <c r="S21" i="1"/>
  <c r="V21" i="1" s="1"/>
  <c r="Y21" i="1" s="1"/>
  <c r="AB21" i="1" s="1"/>
  <c r="V14" i="1"/>
  <c r="Y14" i="1" s="1"/>
  <c r="AB14" i="1" s="1"/>
  <c r="V15" i="1"/>
  <c r="Y15" i="1" s="1"/>
  <c r="AB15" i="1" s="1"/>
  <c r="V16" i="1"/>
  <c r="Y16" i="1" s="1"/>
  <c r="AB16" i="1" s="1"/>
  <c r="V17" i="1"/>
  <c r="Y17" i="1" s="1"/>
  <c r="AB17" i="1" s="1"/>
  <c r="V10" i="1"/>
  <c r="Y10" i="1" s="1"/>
  <c r="AB10" i="1" s="1"/>
  <c r="V11" i="1"/>
  <c r="Y11" i="1" s="1"/>
  <c r="AB11" i="1" s="1"/>
  <c r="V12" i="1"/>
  <c r="Y12" i="1" s="1"/>
  <c r="AB12" i="1" s="1"/>
  <c r="V13" i="1"/>
  <c r="Y13" i="1" s="1"/>
  <c r="AB13" i="1" s="1"/>
  <c r="AB22" i="1" l="1"/>
  <c r="S22" i="1"/>
  <c r="Y22" i="1"/>
  <c r="V22" i="1"/>
  <c r="Q21" i="1" l="1"/>
  <c r="T21" i="1" s="1"/>
  <c r="W21" i="1" s="1"/>
  <c r="Z21" i="1" s="1"/>
  <c r="AC21" i="1" s="1"/>
  <c r="Q20" i="1"/>
  <c r="T20" i="1" s="1"/>
  <c r="W20" i="1" s="1"/>
  <c r="Z20" i="1" s="1"/>
  <c r="AC20" i="1" s="1"/>
  <c r="U20" i="1" l="1"/>
  <c r="R21" i="1"/>
  <c r="R20" i="1"/>
  <c r="U21" i="1" l="1"/>
  <c r="X21" i="1"/>
  <c r="X20" i="1" l="1"/>
  <c r="AD21" i="1"/>
  <c r="AA21" i="1"/>
  <c r="AD20" i="1"/>
  <c r="AA20" i="1"/>
  <c r="AE21" i="1" l="1"/>
  <c r="AE20" i="1"/>
  <c r="Q19" i="1"/>
  <c r="T19" i="1" s="1"/>
  <c r="W19" i="1" s="1"/>
  <c r="Z19" i="1" s="1"/>
  <c r="AC19" i="1" s="1"/>
  <c r="Q18" i="1"/>
  <c r="T18" i="1" s="1"/>
  <c r="W18" i="1" s="1"/>
  <c r="Z18" i="1" s="1"/>
  <c r="AC18" i="1" s="1"/>
  <c r="Q17" i="1"/>
  <c r="T17" i="1" s="1"/>
  <c r="W17" i="1" s="1"/>
  <c r="Z17" i="1" s="1"/>
  <c r="AC17" i="1" s="1"/>
  <c r="Q16" i="1"/>
  <c r="T16" i="1" s="1"/>
  <c r="W16" i="1" s="1"/>
  <c r="Z16" i="1" s="1"/>
  <c r="AC16" i="1" s="1"/>
  <c r="Q15" i="1"/>
  <c r="T15" i="1" s="1"/>
  <c r="W15" i="1" s="1"/>
  <c r="Z15" i="1" s="1"/>
  <c r="AC15" i="1" s="1"/>
  <c r="Q14" i="1"/>
  <c r="T14" i="1" s="1"/>
  <c r="W14" i="1" s="1"/>
  <c r="Z14" i="1" s="1"/>
  <c r="AC14" i="1" s="1"/>
  <c r="Q13" i="1"/>
  <c r="T13" i="1" s="1"/>
  <c r="W13" i="1" s="1"/>
  <c r="Z13" i="1" s="1"/>
  <c r="AC13" i="1" s="1"/>
  <c r="W12" i="1"/>
  <c r="Z12" i="1" s="1"/>
  <c r="AC12" i="1" s="1"/>
  <c r="Q11" i="1"/>
  <c r="T11" i="1" s="1"/>
  <c r="W11" i="1" s="1"/>
  <c r="Z11" i="1" s="1"/>
  <c r="AC11" i="1" s="1"/>
  <c r="Q10" i="1"/>
  <c r="T10" i="1" s="1"/>
  <c r="T22" i="1" l="1"/>
  <c r="W10" i="1"/>
  <c r="U13" i="1"/>
  <c r="R15" i="1"/>
  <c r="U14" i="1"/>
  <c r="U16" i="1"/>
  <c r="R19" i="1"/>
  <c r="U11" i="1"/>
  <c r="X18" i="1"/>
  <c r="R18" i="1"/>
  <c r="X19" i="1"/>
  <c r="U19" i="1"/>
  <c r="R17" i="1"/>
  <c r="R16" i="1"/>
  <c r="R14" i="1"/>
  <c r="R13" i="1"/>
  <c r="R12" i="1"/>
  <c r="R11" i="1"/>
  <c r="R10" i="1"/>
  <c r="Z10" i="1" l="1"/>
  <c r="AC10" i="1" s="1"/>
  <c r="W22" i="1"/>
  <c r="U17" i="1"/>
  <c r="U12" i="1"/>
  <c r="AA18" i="1"/>
  <c r="U18" i="1"/>
  <c r="U10" i="1"/>
  <c r="X11" i="1"/>
  <c r="X15" i="1"/>
  <c r="U15" i="1"/>
  <c r="AA19" i="1"/>
  <c r="X17" i="1"/>
  <c r="AD15" i="1"/>
  <c r="AA15" i="1"/>
  <c r="X12" i="1"/>
  <c r="X10" i="1"/>
  <c r="U22" i="1" l="1"/>
  <c r="Z22" i="1"/>
  <c r="X16" i="1"/>
  <c r="AD18" i="1"/>
  <c r="X13" i="1"/>
  <c r="X14" i="1"/>
  <c r="AE15" i="1"/>
  <c r="AD19" i="1"/>
  <c r="AE19" i="1"/>
  <c r="AA11" i="1"/>
  <c r="AD17" i="1"/>
  <c r="AA17" i="1"/>
  <c r="AD16" i="1"/>
  <c r="AA16" i="1"/>
  <c r="AD14" i="1"/>
  <c r="AA14" i="1"/>
  <c r="AD13" i="1"/>
  <c r="AA13" i="1"/>
  <c r="AD12" i="1"/>
  <c r="AA12" i="1"/>
  <c r="AA10" i="1"/>
  <c r="X22" i="1" l="1"/>
  <c r="AA22" i="1"/>
  <c r="AD10" i="1"/>
  <c r="AE18" i="1"/>
  <c r="AD11" i="1"/>
  <c r="AE12" i="1"/>
  <c r="AE16" i="1"/>
  <c r="AE17" i="1"/>
  <c r="AE14" i="1"/>
  <c r="AE13" i="1"/>
  <c r="AE10" i="1"/>
  <c r="AC22" i="1" l="1"/>
  <c r="AD22" i="1"/>
  <c r="AE11" i="1"/>
</calcChain>
</file>

<file path=xl/sharedStrings.xml><?xml version="1.0" encoding="utf-8"?>
<sst xmlns="http://schemas.openxmlformats.org/spreadsheetml/2006/main" count="556" uniqueCount="202">
  <si>
    <t>Код ЕНС ТРУ</t>
  </si>
  <si>
    <t>Наименование закупаемых товаров, работ и услуг</t>
  </si>
  <si>
    <t>Краткая характеристика (описание) товаров, работ и услуг</t>
  </si>
  <si>
    <t>Способ закупок</t>
  </si>
  <si>
    <t>Основание для ОИ/ТКП/ВХК</t>
  </si>
  <si>
    <t>Прогноз местного содержания, %</t>
  </si>
  <si>
    <t>Срок осуществления закупок (планируемый месяц проведения)</t>
  </si>
  <si>
    <t>Регион, место поставки товара, выполнения работ, оказания услуг</t>
  </si>
  <si>
    <t>Период поставки товаров, выполнения работ, оказания услуг</t>
  </si>
  <si>
    <t>Условия оплаты</t>
  </si>
  <si>
    <t>Единица измерения</t>
  </si>
  <si>
    <t>Кол-во, объем</t>
  </si>
  <si>
    <t>Заказчик</t>
  </si>
  <si>
    <t>Акционерное общество "Интергаз Центральная Азия"</t>
  </si>
  <si>
    <t>Номер материала/Номер заявки/Центра затрат</t>
  </si>
  <si>
    <t>Дополнительная характеристика на русском языке</t>
  </si>
  <si>
    <t>GQ024U0127</t>
  </si>
  <si>
    <t>Услуги по передаче/распределению электроэнергии</t>
  </si>
  <si>
    <t xml:space="preserve">Электроснабжение объектов магистрального газопровода АО "ИЦА" филиала УМГ "Костанай" по Костанайской  области (Житикаринский РЭС). Бесперебойная поставка электрической энергии, соответствующей нормам, установленным Межгосударственным стандартом - ГОСТ 13109-97 "Нормы качества электрической энергии в системах общего электроснабжения". </t>
  </si>
  <si>
    <t>Услуга</t>
  </si>
  <si>
    <t>12.2023</t>
  </si>
  <si>
    <t>390000000, Костанайская область, Житикаринский р-он</t>
  </si>
  <si>
    <t>с 01.2024 по 12.2028</t>
  </si>
  <si>
    <t>351310.100.000000</t>
  </si>
  <si>
    <t>GQ024UA127</t>
  </si>
  <si>
    <t xml:space="preserve">Электроснабжение объектов магистрального газопровода АО "ИЦА" филиала УМГ "Костанай" по Костанайской  области (Камыстинский РЭС). Бесперебойная поставка электрической энергии, соответствующей нормам, установленным Межгосударственным стандартом - ГОСТ 13109-97 "Нормы качества электрической энергии в системах общего электроснабжения". </t>
  </si>
  <si>
    <t>390000000, Костанайская область, Камыстинский р-он</t>
  </si>
  <si>
    <t>GQ024UE127</t>
  </si>
  <si>
    <t xml:space="preserve">Электроснабжение объектов магистрального газопровода АО "ИЦА" филиала УМГ "Костанай" по Костанайской  области (Горсеть Костанай). Бесперебойная поставка электрической энергии, соответствующей нормам, установленным Межгосударственным стандартом - ГОСТ 13109-97 "Нормы качества электрической энергии в системах общего электроснабжения". </t>
  </si>
  <si>
    <t>390000000, Костанайская область, г. Костанай</t>
  </si>
  <si>
    <t>GQ024UG127</t>
  </si>
  <si>
    <t xml:space="preserve">Электроснабжение объектов магистрального газопровода АО "ИЦА" филиала УМГ "Костанай" по Костанайской  области (Денисовский РЭС). Бесперебойная поставка электрической энергии, соответствующей нормам, установленным Межгосударственным стандартом - ГОСТ 13109-97 "Нормы качества электрической энергии в системах общего электроснабжения". </t>
  </si>
  <si>
    <t>390000000, Костанайская область, Денисовский р-он</t>
  </si>
  <si>
    <t>GQ024UH127</t>
  </si>
  <si>
    <t xml:space="preserve">Электроснабжение объектов магистрального газопровода АО "ИЦА" филиала УМГ "Костанай" по Костанайской  области (Карабалыкский РЭС). Бесперебойная поставка электрической энергии, соответствующей нормам, установленным Межгосударственным стандартом - ГОСТ 13109-97 "Нормы качества электрической энергии в системах общего электроснабжения". </t>
  </si>
  <si>
    <t>390000000, Костанайская область, Карабалыкский р-он</t>
  </si>
  <si>
    <t>GQ024UI127</t>
  </si>
  <si>
    <t xml:space="preserve">Электроснабжение объектов магистрального газопровода АО "ИЦА" филиала УМГ "Костанай" по Костанайской  области (Костанайский РЭС). Бесперебойная поставка электрической энергии, соответствующей нормам, установленным Межгосударственным стандартом - ГОСТ 13109-97 "Нормы качества электрической энергии в системах общего электроснабжения". </t>
  </si>
  <si>
    <t>390000000, Костанайская область, Костанайский р-он</t>
  </si>
  <si>
    <t>GQ024UJ127</t>
  </si>
  <si>
    <t xml:space="preserve">Электроснабжение объектов магистрального газопровода АО "ИЦА" филиала УМГ "Костанай" по Костанайской  области (РЭС Б. Майлина). Бесперебойная поставка электрической энергии, соответствующей нормам, установленным Межгосударственным стандартом - ГОСТ 13109-97 "Нормы качества электрической энергии в системах общего электроснабжения". </t>
  </si>
  <si>
    <t>390000000, Костанайская область, р-он Б. Майлина</t>
  </si>
  <si>
    <t>GQ024UK127</t>
  </si>
  <si>
    <t xml:space="preserve">Электроснабжение объектов магистрального газопровода АО "ИЦА" филиала УМГ "Костанай" по Костанайской  области (Федоровский РЭС). Бесперебойная поставка электрической энергии, соответствующей нормам, установленным Межгосударственным стандартом - ГОСТ 13109-97 "Нормы качества электрической энергии в системах общего электроснабжения". </t>
  </si>
  <si>
    <t>390000000, Костанайская область, Федоровский р-он</t>
  </si>
  <si>
    <t>GQ024UB127</t>
  </si>
  <si>
    <t xml:space="preserve">Электроснабжение объектов магистрального газопровода АО "ИЦА" филиала УМГ "Костанай" по Костанайской  области (Житикаракоммунэнерго). Бесперебойная поставка электрической энергии, соответствующей нормам, установленным Межгосударственным стандартом - ГОСТ 13109-97 "Нормы качества электрической энергии в системах общего электроснабжения". </t>
  </si>
  <si>
    <t>390000000, Костанайская область, г. Житикара</t>
  </si>
  <si>
    <t>GQ024UC127</t>
  </si>
  <si>
    <t xml:space="preserve">Электроснабжение объектов магистрального газопровода АО "ИЦА" филиала УМГ "Костанай" по Костанайской  области (Лисаковскгоркоммунэнерго). Бесперебойная поставка электрической энергии, соответствующей нормам, установленным Межгосударственным стандартом - ГОСТ 13109-97 "Нормы качества электрической энергии в системах общего электроснабжения". </t>
  </si>
  <si>
    <t>390000000, Костанайская область, г. Лисаковск</t>
  </si>
  <si>
    <t>GQ024UD127</t>
  </si>
  <si>
    <t>390000000, Костанайская область, г. Рудный</t>
  </si>
  <si>
    <t>GQ024UF127</t>
  </si>
  <si>
    <t xml:space="preserve">Электроснабжение объектов магистрального газопровода АО "ИЦА" филиала УМГ "Костанай" по Костанайской  области ГРС Качар (ТОО "Рудненская ЭнергоКомпания"). Бесперебойная поставка электрической энергии, соответствующей нормам, установленным Межгосударственным стандартом - ГОСТ 13109-97 "Нормы качества электрической энергии в системах общего электроснабжения". </t>
  </si>
  <si>
    <t>390000000, Костанайская область, ГРС Качар</t>
  </si>
  <si>
    <t xml:space="preserve">Окончательный платеж - 0% , Промежуточный платеж - 0% , Предоплата - 100% </t>
  </si>
  <si>
    <t>Особый порядок</t>
  </si>
  <si>
    <t>73-1-3</t>
  </si>
  <si>
    <t>Маркетинговая цена за единицу, тенге без НДС 
 2024 г.</t>
  </si>
  <si>
    <t>Маркетинговая цена за единицу, тенге без НДС 
2025 г.</t>
  </si>
  <si>
    <t>Маркетинговая цена за единицу, тенге без НДС 
2026 г.</t>
  </si>
  <si>
    <t>Маркетинговая цена за единицу, тенге без НДС 
2027 г.</t>
  </si>
  <si>
    <t>Маркетинговая цена за единицу, тенге без НДС
 2028 г.</t>
  </si>
  <si>
    <t>Сумма планируемая для закупки ТРУ без НДС, тенге
2024-2028гг.</t>
  </si>
  <si>
    <t>Организатор закупки</t>
  </si>
  <si>
    <t>УМГ "Костанай"</t>
  </si>
  <si>
    <t>GQ024U01271202312282105381</t>
  </si>
  <si>
    <t>добавить</t>
  </si>
  <si>
    <t>ОИ</t>
  </si>
  <si>
    <t>59-1-17</t>
  </si>
  <si>
    <t>проспект Аль-Фараби, 115</t>
  </si>
  <si>
    <t>KZ</t>
  </si>
  <si>
    <t>391010000</t>
  </si>
  <si>
    <t>01.2024</t>
  </si>
  <si>
    <t>12.2024</t>
  </si>
  <si>
    <t>С НДС</t>
  </si>
  <si>
    <t>150541006021</t>
  </si>
  <si>
    <t>Магистральдық газ құбырлары объектілерін электрмен жабдықтау жөніндегі қызметтер</t>
  </si>
  <si>
    <t>Услуги по эектроснабжению объектов магистральных газопроводов</t>
  </si>
  <si>
    <t xml:space="preserve"> </t>
  </si>
  <si>
    <t>GQ024UA1271202312282105382</t>
  </si>
  <si>
    <t>GQ024UB1271202312282105383</t>
  </si>
  <si>
    <t>GQ024UC1271202312282105384</t>
  </si>
  <si>
    <t>GQ024UD1271202312282105385</t>
  </si>
  <si>
    <t>GQ024UE1271202312282105386</t>
  </si>
  <si>
    <t>GQ024UF1271202312282105387</t>
  </si>
  <si>
    <t>GQ024UG1271202312282105388</t>
  </si>
  <si>
    <t>GQ024UH1271202312282105389</t>
  </si>
  <si>
    <t>GQ024UI12712023122821053810</t>
  </si>
  <si>
    <t>GQ024UJ12712023122821053811</t>
  </si>
  <si>
    <t>GQ024UK12712023122821053812</t>
  </si>
  <si>
    <t>Идентификатор из внешней системы (необязательное поле)</t>
  </si>
  <si>
    <t>Тип действия</t>
  </si>
  <si>
    <t>Причина исключения</t>
  </si>
  <si>
    <t>№</t>
  </si>
  <si>
    <t>Код по ЕНС ТРУ</t>
  </si>
  <si>
    <t>Краткая характеристика (описание)</t>
  </si>
  <si>
    <t>Основание проведения закупок из одного источника</t>
  </si>
  <si>
    <t>Приоритет закупки</t>
  </si>
  <si>
    <t>Код КАТО места осуществления закупки</t>
  </si>
  <si>
    <t>Адрес осуществления закупок</t>
  </si>
  <si>
    <t>Месяц осуществления закупок</t>
  </si>
  <si>
    <t>Страна поставки</t>
  </si>
  <si>
    <t>Код КАТО места поставки ТРУ</t>
  </si>
  <si>
    <t>Адрес поставки товара, выполнения работ, оказания услуг</t>
  </si>
  <si>
    <t>Условия поставки по ИНКОТЕРМС 2010</t>
  </si>
  <si>
    <t>Сроки поставки товаров, выполнения работ, оказания услуг (заполнить одно из трех значений)</t>
  </si>
  <si>
    <t>Признак Рассчитать без НДС</t>
  </si>
  <si>
    <t>Текущий год</t>
  </si>
  <si>
    <t>Заполняется в случае осуществления переходящей закупки на следующий год</t>
  </si>
  <si>
    <t>БИН организатора</t>
  </si>
  <si>
    <t>Дополнительная характеристика работ и услуг</t>
  </si>
  <si>
    <t>Дополнительная характеристика товаров</t>
  </si>
  <si>
    <t>С даты подписания договора в течение</t>
  </si>
  <si>
    <t>С даты подписания договора по</t>
  </si>
  <si>
    <t>Определенный период</t>
  </si>
  <si>
    <t>Маркетинговая цена за единицу, тенге без НДС</t>
  </si>
  <si>
    <t>Сумма, планируемая для закупок ТРУ без НДС,  тенге</t>
  </si>
  <si>
    <t>Сумма,  планируемая для закупки ТРУ с НДС,  тенге</t>
  </si>
  <si>
    <t>на казахском</t>
  </si>
  <si>
    <t>на русском</t>
  </si>
  <si>
    <t>Атрибут 1</t>
  </si>
  <si>
    <t>Атрибут 2</t>
  </si>
  <si>
    <t>Атрибут 3</t>
  </si>
  <si>
    <t>Кол-во дней</t>
  </si>
  <si>
    <t>Тип дней</t>
  </si>
  <si>
    <t>Месяц по</t>
  </si>
  <si>
    <t>Месяц с</t>
  </si>
  <si>
    <t>Предоплата, %</t>
  </si>
  <si>
    <t>Промежуточный платеж (по факту), %</t>
  </si>
  <si>
    <t>Окончательный платеж, %</t>
  </si>
  <si>
    <t>наименование</t>
  </si>
  <si>
    <t>значение на каз</t>
  </si>
  <si>
    <t>значение на рус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</si>
  <si>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</si>
  <si>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</si>
  <si>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</si>
  <si>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</si>
  <si>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</si>
  <si>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</si>
  <si>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</si>
  <si>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</si>
  <si>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</si>
  <si>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</si>
  <si>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</si>
  <si>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13</t>
  </si>
  <si>
    <t>14</t>
  </si>
  <si>
    <t>15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</si>
  <si>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</si>
  <si>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</si>
  <si>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</si>
  <si>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</si>
  <si>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</si>
  <si>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</si>
  <si>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</si>
  <si>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</si>
  <si>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</si>
  <si>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</si>
  <si>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</si>
  <si>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</si>
  <si>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</si>
  <si>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</si>
  <si>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</si>
  <si>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</si>
  <si>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</si>
  <si>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</si>
  <si>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</si>
  <si>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</si>
  <si>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</si>
  <si>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</si>
  <si>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40</t>
  </si>
  <si>
    <t>41</t>
  </si>
  <si>
    <t>42</t>
  </si>
  <si>
    <t>43</t>
  </si>
  <si>
    <t>44</t>
  </si>
  <si>
    <t>45</t>
  </si>
  <si>
    <t>46</t>
  </si>
  <si>
    <t>47</t>
  </si>
  <si>
    <t>ИТОГО</t>
  </si>
  <si>
    <t>к Приказу №</t>
  </si>
  <si>
    <t xml:space="preserve">от </t>
  </si>
  <si>
    <t>Приложение №2</t>
  </si>
  <si>
    <t>Перечень закупаемых ТРУ в рамках Особого порядка на 2024-2028гг</t>
  </si>
  <si>
    <t>2024 год</t>
  </si>
  <si>
    <t>2025 год</t>
  </si>
  <si>
    <t>Сумма, планируемая для закупок ТРУ без НДС, тенге</t>
  </si>
  <si>
    <t>Сумма, планируемая для закупки ТРУ с НДС, тенге</t>
  </si>
  <si>
    <t xml:space="preserve">Сумма, планируемая для закупок ТРУ без НДС, тенге </t>
  </si>
  <si>
    <t>2026 год</t>
  </si>
  <si>
    <t>2027 год</t>
  </si>
  <si>
    <t>2028 год</t>
  </si>
  <si>
    <t>Директор Департамента координации закупок и местного содержания</t>
  </si>
  <si>
    <t>(должность)</t>
  </si>
  <si>
    <t>Директор Департамента экономики и бюджетного планирования</t>
  </si>
  <si>
    <t>Заместитель директора Департамента координации закупок и местного содержания</t>
  </si>
  <si>
    <t>____________________</t>
  </si>
  <si>
    <t>Дарханбаев Адлет Султанбекович</t>
  </si>
  <si>
    <t>(подпись)</t>
  </si>
  <si>
    <t>Закиев Карим Мунирович</t>
  </si>
  <si>
    <t>Кадкина Татьяна Геннадьевна</t>
  </si>
  <si>
    <t xml:space="preserve">Электроснабжение объектов магистрального газопровода АО "ИЦА" филиала УМГ "Костанай" по Костанайской области (г. Рудный). Бесперебойная поставка электрической энергии, соответствующей нормам, установленным Межгосударственным стандартом - ГОСТ 13109-97 "Нормы качества электрической энергии в системах общего электроснабжения".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</si>
</sst>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00"/>
  </numFmts>
  <fonts count="17" x14ac:knownFonts="1">
    <font>
      <sz val="11"/>
      <color indexed="8"/>
      <name val="Calibri"/>
      <family val="2"/>
      <scheme val="minor"/>
    </font>
    <font>
      <sz val="11"/>
      <name val="Calibri"/>
      <family val="2"/>
      <charset val="204"/>
    </font>
    <font>
      <sz val="11"/>
      <color theme="1"/>
      <name val="Calibri"/>
      <family val="2"/>
      <scheme val="minor"/>
    </font>
    <font>
      <b/>
      <sz val="8"/>
      <color rgb="FF000000"/>
      <name val="Arial"/>
      <family val="2"/>
      <charset val="204"/>
    </font>
    <font>
      <sz val="8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scheme val="minor"/>
    </font>
    <font>
      <b/>
      <u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3" fontId="14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left" vertical="center" wrapText="1"/>
    </xf>
    <xf numFmtId="4" fontId="4" fillId="0" borderId="3" xfId="1" applyNumberFormat="1" applyFont="1" applyBorder="1" applyAlignment="1">
      <alignment horizontal="center" vertical="center" wrapText="1"/>
    </xf>
    <xf numFmtId="0" fontId="4" fillId="0" borderId="3" xfId="1" applyFont="1" applyBorder="1" applyAlignment="1">
      <alignment horizontal="left" vertical="top" wrapText="1"/>
    </xf>
    <xf numFmtId="0" fontId="5" fillId="0" borderId="0" xfId="0" applyFont="1" applyFill="1"/>
    <xf numFmtId="0" fontId="5" fillId="0" borderId="0" xfId="0" applyFont="1" applyFill="1" applyAlignment="1">
      <alignment horizontal="left"/>
    </xf>
    <xf numFmtId="0" fontId="7" fillId="0" borderId="0" xfId="0" applyFont="1"/>
    <xf numFmtId="0" fontId="6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7" fillId="0" borderId="0" xfId="0" applyFont="1" applyFill="1"/>
    <xf numFmtId="0" fontId="10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5" fillId="0" borderId="0" xfId="0" applyFont="1" applyFill="1" applyAlignment="1"/>
    <xf numFmtId="0" fontId="8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2" fontId="7" fillId="0" borderId="0" xfId="0" applyNumberFormat="1" applyFont="1" applyFill="1"/>
    <xf numFmtId="2" fontId="10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/>
    </xf>
    <xf numFmtId="2" fontId="0" fillId="0" borderId="0" xfId="0" applyNumberFormat="1" applyFill="1"/>
    <xf numFmtId="0" fontId="15" fillId="0" borderId="0" xfId="0" applyFont="1" applyFill="1" applyAlignment="1">
      <alignment horizontal="center" vertical="center"/>
    </xf>
    <xf numFmtId="43" fontId="16" fillId="0" borderId="0" xfId="2" applyFont="1" applyFill="1" applyAlignment="1">
      <alignment horizontal="center" vertical="center"/>
    </xf>
    <xf numFmtId="0" fontId="15" fillId="0" borderId="0" xfId="0" applyFont="1" applyFill="1" applyAlignment="1">
      <alignment horizontal="center"/>
    </xf>
    <xf numFmtId="0" fontId="15" fillId="0" borderId="0" xfId="0" applyFont="1" applyFill="1" applyAlignment="1"/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11" fillId="0" borderId="14" xfId="0" applyFont="1" applyFill="1" applyBorder="1" applyAlignment="1">
      <alignment horizontal="right" vertical="center"/>
    </xf>
    <xf numFmtId="0" fontId="11" fillId="0" borderId="15" xfId="0" applyFont="1" applyFill="1" applyBorder="1" applyAlignment="1">
      <alignment horizontal="right" vertical="center"/>
    </xf>
    <xf numFmtId="0" fontId="11" fillId="0" borderId="16" xfId="0" applyFont="1" applyFill="1" applyBorder="1" applyAlignment="1">
      <alignment horizontal="right" vertical="center"/>
    </xf>
    <xf numFmtId="0" fontId="8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0" fontId="3" fillId="0" borderId="13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33"/>
  <sheetViews>
    <sheetView tabSelected="1" zoomScale="60" zoomScaleNormal="60" workbookViewId="0">
      <selection activeCell="X21" sqref="X21"/>
    </sheetView>
  </sheetViews>
  <sheetFormatPr defaultRowHeight="15" x14ac:dyDescent="0.25"/>
  <cols>
    <col min="1" max="1" width="5.42578125" customWidth="1"/>
    <col min="2" max="2" width="16" customWidth="1"/>
    <col min="3" max="3" width="18" customWidth="1"/>
    <col min="4" max="4" width="25.5703125" customWidth="1"/>
    <col min="5" max="5" width="26" customWidth="1"/>
    <col min="6" max="6" width="43.5703125" style="1" customWidth="1"/>
    <col min="7" max="7" width="14" customWidth="1"/>
    <col min="8" max="9" width="15" customWidth="1"/>
    <col min="10" max="10" width="20" customWidth="1"/>
    <col min="11" max="11" width="21.7109375" customWidth="1"/>
    <col min="12" max="12" width="20" customWidth="1"/>
    <col min="13" max="13" width="30" customWidth="1"/>
    <col min="14" max="14" width="13" customWidth="1"/>
    <col min="15" max="16" width="18" hidden="1" customWidth="1"/>
    <col min="17" max="18" width="18" customWidth="1"/>
    <col min="19" max="19" width="18" style="2" hidden="1" customWidth="1"/>
    <col min="20" max="21" width="18" style="2" customWidth="1"/>
    <col min="22" max="22" width="18" style="2" hidden="1" customWidth="1"/>
    <col min="23" max="24" width="18" style="2" customWidth="1"/>
    <col min="25" max="25" width="18" style="2" hidden="1" customWidth="1"/>
    <col min="26" max="27" width="18" style="2" customWidth="1"/>
    <col min="28" max="28" width="18" style="2" hidden="1" customWidth="1"/>
    <col min="29" max="30" width="18" style="2" customWidth="1"/>
    <col min="31" max="31" width="22.85546875" customWidth="1"/>
    <col min="32" max="32" width="13" customWidth="1"/>
    <col min="33" max="33" width="13" style="4" customWidth="1"/>
  </cols>
  <sheetData>
    <row r="1" spans="1:33" ht="18.75" x14ac:dyDescent="0.3">
      <c r="Q1" s="24" t="s">
        <v>182</v>
      </c>
      <c r="R1" s="24"/>
    </row>
    <row r="2" spans="1:33" ht="18.75" x14ac:dyDescent="0.3">
      <c r="Q2" s="12" t="s">
        <v>180</v>
      </c>
      <c r="R2" s="13"/>
    </row>
    <row r="3" spans="1:33" ht="18.75" x14ac:dyDescent="0.3">
      <c r="Q3" s="12" t="s">
        <v>181</v>
      </c>
      <c r="R3" s="13"/>
    </row>
    <row r="4" spans="1:33" ht="18.75" x14ac:dyDescent="0.3">
      <c r="A4" s="43" t="s">
        <v>183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</row>
    <row r="5" spans="1:33" s="4" customFormat="1" x14ac:dyDescent="0.25">
      <c r="A5" s="15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</row>
    <row r="6" spans="1:33" x14ac:dyDescent="0.25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</row>
    <row r="7" spans="1:33" ht="32.450000000000003" customHeight="1" x14ac:dyDescent="0.25">
      <c r="A7" s="14"/>
      <c r="B7" s="48" t="s">
        <v>14</v>
      </c>
      <c r="C7" s="37" t="s">
        <v>0</v>
      </c>
      <c r="D7" s="37" t="s">
        <v>1</v>
      </c>
      <c r="E7" s="37" t="s">
        <v>2</v>
      </c>
      <c r="F7" s="37" t="s">
        <v>15</v>
      </c>
      <c r="G7" s="37" t="s">
        <v>3</v>
      </c>
      <c r="H7" s="37" t="s">
        <v>4</v>
      </c>
      <c r="I7" s="37" t="s">
        <v>5</v>
      </c>
      <c r="J7" s="37" t="s">
        <v>6</v>
      </c>
      <c r="K7" s="37" t="s">
        <v>7</v>
      </c>
      <c r="L7" s="37" t="s">
        <v>8</v>
      </c>
      <c r="M7" s="37" t="s">
        <v>9</v>
      </c>
      <c r="N7" s="37" t="s">
        <v>10</v>
      </c>
      <c r="O7" s="25"/>
      <c r="P7" s="25"/>
      <c r="Q7" s="39" t="s">
        <v>184</v>
      </c>
      <c r="R7" s="40"/>
      <c r="S7" s="25"/>
      <c r="T7" s="39" t="s">
        <v>185</v>
      </c>
      <c r="U7" s="40"/>
      <c r="V7" s="25"/>
      <c r="W7" s="39" t="s">
        <v>189</v>
      </c>
      <c r="X7" s="40"/>
      <c r="Y7" s="25"/>
      <c r="Z7" s="39" t="s">
        <v>190</v>
      </c>
      <c r="AA7" s="40"/>
      <c r="AB7" s="25"/>
      <c r="AC7" s="39" t="s">
        <v>191</v>
      </c>
      <c r="AD7" s="40"/>
      <c r="AE7" s="41" t="s">
        <v>64</v>
      </c>
      <c r="AF7" s="37" t="s">
        <v>65</v>
      </c>
      <c r="AG7" s="37" t="s">
        <v>12</v>
      </c>
    </row>
    <row r="8" spans="1:33" s="4" customFormat="1" ht="51" x14ac:dyDescent="0.25">
      <c r="A8" s="14"/>
      <c r="B8" s="49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25" t="s">
        <v>11</v>
      </c>
      <c r="P8" s="25" t="s">
        <v>59</v>
      </c>
      <c r="Q8" s="25" t="s">
        <v>186</v>
      </c>
      <c r="R8" s="25" t="s">
        <v>187</v>
      </c>
      <c r="S8" s="25" t="s">
        <v>60</v>
      </c>
      <c r="T8" s="25" t="s">
        <v>188</v>
      </c>
      <c r="U8" s="25" t="s">
        <v>187</v>
      </c>
      <c r="V8" s="25" t="s">
        <v>61</v>
      </c>
      <c r="W8" s="25" t="s">
        <v>186</v>
      </c>
      <c r="X8" s="25" t="s">
        <v>187</v>
      </c>
      <c r="Y8" s="25" t="s">
        <v>62</v>
      </c>
      <c r="Z8" s="25" t="s">
        <v>186</v>
      </c>
      <c r="AA8" s="25" t="s">
        <v>187</v>
      </c>
      <c r="AB8" s="25" t="s">
        <v>63</v>
      </c>
      <c r="AC8" s="25" t="s">
        <v>186</v>
      </c>
      <c r="AD8" s="25" t="s">
        <v>187</v>
      </c>
      <c r="AE8" s="42"/>
      <c r="AF8" s="38"/>
      <c r="AG8" s="38"/>
    </row>
    <row r="9" spans="1:33" x14ac:dyDescent="0.25">
      <c r="A9" s="14"/>
      <c r="B9" s="16"/>
      <c r="C9" s="18">
        <v>1</v>
      </c>
      <c r="D9" s="17">
        <v>2</v>
      </c>
      <c r="E9" s="17">
        <v>3</v>
      </c>
      <c r="F9" s="17">
        <v>4</v>
      </c>
      <c r="G9" s="18">
        <v>5</v>
      </c>
      <c r="H9" s="17">
        <v>6</v>
      </c>
      <c r="I9" s="17">
        <v>7</v>
      </c>
      <c r="J9" s="17">
        <v>8</v>
      </c>
      <c r="K9" s="18">
        <v>9</v>
      </c>
      <c r="L9" s="17">
        <v>10</v>
      </c>
      <c r="M9" s="17">
        <v>11</v>
      </c>
      <c r="N9" s="17">
        <v>12</v>
      </c>
      <c r="O9" s="18">
        <v>13</v>
      </c>
      <c r="P9" s="17">
        <v>14</v>
      </c>
      <c r="Q9" s="17">
        <v>15</v>
      </c>
      <c r="R9" s="17">
        <v>16</v>
      </c>
      <c r="S9" s="18">
        <v>17</v>
      </c>
      <c r="T9" s="17">
        <v>18</v>
      </c>
      <c r="U9" s="17">
        <v>19</v>
      </c>
      <c r="V9" s="17">
        <v>20</v>
      </c>
      <c r="W9" s="18">
        <v>21</v>
      </c>
      <c r="X9" s="17">
        <v>22</v>
      </c>
      <c r="Y9" s="17">
        <v>23</v>
      </c>
      <c r="Z9" s="17">
        <v>24</v>
      </c>
      <c r="AA9" s="18">
        <v>25</v>
      </c>
      <c r="AB9" s="17">
        <v>26</v>
      </c>
      <c r="AC9" s="17">
        <v>27</v>
      </c>
      <c r="AD9" s="17">
        <v>28</v>
      </c>
      <c r="AE9" s="18">
        <v>29</v>
      </c>
      <c r="AF9" s="17">
        <v>30</v>
      </c>
      <c r="AG9" s="17"/>
    </row>
    <row r="10" spans="1:33" s="3" customFormat="1" ht="181.5" customHeight="1" x14ac:dyDescent="0.25">
      <c r="A10" s="19"/>
      <c r="B10" s="20" t="s">
        <v>16</v>
      </c>
      <c r="C10" s="20" t="s">
        <v>23</v>
      </c>
      <c r="D10" s="20" t="s">
        <v>17</v>
      </c>
      <c r="E10" s="20" t="s">
        <v>17</v>
      </c>
      <c r="F10" s="20" t="s">
        <v>18</v>
      </c>
      <c r="G10" s="20" t="s">
        <v>57</v>
      </c>
      <c r="H10" s="20" t="s">
        <v>58</v>
      </c>
      <c r="I10" s="20">
        <v>100</v>
      </c>
      <c r="J10" s="21" t="s">
        <v>20</v>
      </c>
      <c r="K10" s="20" t="s">
        <v>21</v>
      </c>
      <c r="L10" s="20" t="s">
        <v>22</v>
      </c>
      <c r="M10" s="20" t="s">
        <v>56</v>
      </c>
      <c r="N10" s="20" t="s">
        <v>19</v>
      </c>
      <c r="O10" s="22">
        <v>1</v>
      </c>
      <c r="P10" s="22">
        <v>217080</v>
      </c>
      <c r="Q10" s="27">
        <f t="shared" ref="Q10:Q20" si="0">P10</f>
        <v>217080</v>
      </c>
      <c r="R10" s="27">
        <f t="shared" ref="R10:R20" si="1">Q10*1.12</f>
        <v>243129.60000000003</v>
      </c>
      <c r="S10" s="27">
        <f t="shared" ref="S10:S20" si="2">P10*1.04</f>
        <v>225763.20000000001</v>
      </c>
      <c r="T10" s="27">
        <f>Q10</f>
        <v>217080</v>
      </c>
      <c r="U10" s="27">
        <f t="shared" ref="U10:U20" si="3">T10*1.12</f>
        <v>243129.60000000003</v>
      </c>
      <c r="V10" s="27">
        <f t="shared" ref="V10:V20" si="4">S10*1.03</f>
        <v>232536.09600000002</v>
      </c>
      <c r="W10" s="27">
        <f>T10</f>
        <v>217080</v>
      </c>
      <c r="X10" s="27">
        <f t="shared" ref="X10:X20" si="5">W10*1.12</f>
        <v>243129.60000000003</v>
      </c>
      <c r="Y10" s="27">
        <f t="shared" ref="Y10:Y20" si="6">V10*1.03</f>
        <v>239512.17888000002</v>
      </c>
      <c r="Z10" s="27">
        <f>W10</f>
        <v>217080</v>
      </c>
      <c r="AA10" s="27">
        <f t="shared" ref="AA10:AA20" si="7">Z10*1.12</f>
        <v>243129.60000000003</v>
      </c>
      <c r="AB10" s="27">
        <f t="shared" ref="AB10:AB20" si="8">Y10*1.03</f>
        <v>246697.54424640004</v>
      </c>
      <c r="AC10" s="27">
        <f>Z10</f>
        <v>217080</v>
      </c>
      <c r="AD10" s="27">
        <f t="shared" ref="AD10:AD20" si="9">AC10*1.12</f>
        <v>243129.60000000003</v>
      </c>
      <c r="AE10" s="28">
        <f t="shared" ref="AE10:AE20" si="10">Q10+T10+W10+Z10+AC10</f>
        <v>1085400</v>
      </c>
      <c r="AF10" s="20" t="s">
        <v>66</v>
      </c>
      <c r="AG10" s="20" t="s">
        <v>13</v>
      </c>
    </row>
    <row r="11" spans="1:33" s="3" customFormat="1" ht="174" customHeight="1" x14ac:dyDescent="0.25">
      <c r="A11" s="19"/>
      <c r="B11" s="20" t="s">
        <v>24</v>
      </c>
      <c r="C11" s="20" t="s">
        <v>23</v>
      </c>
      <c r="D11" s="20" t="s">
        <v>17</v>
      </c>
      <c r="E11" s="20" t="s">
        <v>17</v>
      </c>
      <c r="F11" s="20" t="s">
        <v>25</v>
      </c>
      <c r="G11" s="20" t="s">
        <v>57</v>
      </c>
      <c r="H11" s="20" t="s">
        <v>58</v>
      </c>
      <c r="I11" s="20">
        <v>100</v>
      </c>
      <c r="J11" s="21" t="s">
        <v>20</v>
      </c>
      <c r="K11" s="20" t="s">
        <v>26</v>
      </c>
      <c r="L11" s="20" t="s">
        <v>22</v>
      </c>
      <c r="M11" s="20" t="s">
        <v>56</v>
      </c>
      <c r="N11" s="20" t="s">
        <v>19</v>
      </c>
      <c r="O11" s="22">
        <v>1</v>
      </c>
      <c r="P11" s="22">
        <v>795960</v>
      </c>
      <c r="Q11" s="27">
        <f t="shared" si="0"/>
        <v>795960</v>
      </c>
      <c r="R11" s="27">
        <f t="shared" si="1"/>
        <v>891475.20000000007</v>
      </c>
      <c r="S11" s="27">
        <f t="shared" si="2"/>
        <v>827798.4</v>
      </c>
      <c r="T11" s="27">
        <f t="shared" ref="T11:T20" si="11">Q11</f>
        <v>795960</v>
      </c>
      <c r="U11" s="27">
        <f t="shared" si="3"/>
        <v>891475.20000000007</v>
      </c>
      <c r="V11" s="27">
        <f t="shared" si="4"/>
        <v>852632.35200000007</v>
      </c>
      <c r="W11" s="27">
        <f t="shared" ref="W11:W20" si="12">T11</f>
        <v>795960</v>
      </c>
      <c r="X11" s="27">
        <f t="shared" si="5"/>
        <v>891475.20000000007</v>
      </c>
      <c r="Y11" s="27">
        <f t="shared" si="6"/>
        <v>878211.32256000012</v>
      </c>
      <c r="Z11" s="27">
        <f t="shared" ref="Z11:Z20" si="13">W11</f>
        <v>795960</v>
      </c>
      <c r="AA11" s="27">
        <f t="shared" si="7"/>
        <v>891475.20000000007</v>
      </c>
      <c r="AB11" s="27">
        <f t="shared" si="8"/>
        <v>904557.66223680018</v>
      </c>
      <c r="AC11" s="27">
        <f t="shared" ref="AC11:AC20" si="14">Z11</f>
        <v>795960</v>
      </c>
      <c r="AD11" s="27">
        <f t="shared" si="9"/>
        <v>891475.20000000007</v>
      </c>
      <c r="AE11" s="28">
        <f t="shared" si="10"/>
        <v>3979800</v>
      </c>
      <c r="AF11" s="20" t="s">
        <v>66</v>
      </c>
      <c r="AG11" s="20" t="s">
        <v>13</v>
      </c>
    </row>
    <row r="12" spans="1:33" s="32" customFormat="1" ht="150" x14ac:dyDescent="0.25">
      <c r="A12" s="29"/>
      <c r="B12" s="30" t="s">
        <v>27</v>
      </c>
      <c r="C12" s="30" t="s">
        <v>23</v>
      </c>
      <c r="D12" s="30" t="s">
        <v>17</v>
      </c>
      <c r="E12" s="30" t="s">
        <v>17</v>
      </c>
      <c r="F12" s="30" t="s">
        <v>28</v>
      </c>
      <c r="G12" s="30" t="s">
        <v>57</v>
      </c>
      <c r="H12" s="30" t="s">
        <v>58</v>
      </c>
      <c r="I12" s="30">
        <v>100</v>
      </c>
      <c r="J12" s="30" t="s">
        <v>20</v>
      </c>
      <c r="K12" s="30" t="s">
        <v>29</v>
      </c>
      <c r="L12" s="30" t="s">
        <v>22</v>
      </c>
      <c r="M12" s="30" t="s">
        <v>56</v>
      </c>
      <c r="N12" s="30" t="s">
        <v>19</v>
      </c>
      <c r="O12" s="30">
        <v>1</v>
      </c>
      <c r="P12" s="30">
        <v>5336550</v>
      </c>
      <c r="Q12" s="30">
        <v>4311450</v>
      </c>
      <c r="R12" s="30">
        <f t="shared" si="1"/>
        <v>4828824</v>
      </c>
      <c r="S12" s="30">
        <f t="shared" si="2"/>
        <v>5550012</v>
      </c>
      <c r="T12" s="30">
        <v>5336550</v>
      </c>
      <c r="U12" s="30">
        <f t="shared" si="3"/>
        <v>5976936.0000000009</v>
      </c>
      <c r="V12" s="30">
        <f t="shared" si="4"/>
        <v>5716512.3600000003</v>
      </c>
      <c r="W12" s="30">
        <f t="shared" si="12"/>
        <v>5336550</v>
      </c>
      <c r="X12" s="30">
        <f t="shared" si="5"/>
        <v>5976936.0000000009</v>
      </c>
      <c r="Y12" s="30">
        <f t="shared" si="6"/>
        <v>5888007.730800001</v>
      </c>
      <c r="Z12" s="30">
        <f t="shared" si="13"/>
        <v>5336550</v>
      </c>
      <c r="AA12" s="30">
        <f t="shared" si="7"/>
        <v>5976936.0000000009</v>
      </c>
      <c r="AB12" s="30">
        <f t="shared" si="8"/>
        <v>6064647.9627240011</v>
      </c>
      <c r="AC12" s="30">
        <f t="shared" si="14"/>
        <v>5336550</v>
      </c>
      <c r="AD12" s="30">
        <f t="shared" si="9"/>
        <v>5976936.0000000009</v>
      </c>
      <c r="AE12" s="31">
        <f t="shared" si="10"/>
        <v>25657650</v>
      </c>
      <c r="AF12" s="30" t="s">
        <v>66</v>
      </c>
      <c r="AG12" s="30" t="s">
        <v>13</v>
      </c>
    </row>
    <row r="13" spans="1:33" s="3" customFormat="1" ht="150" x14ac:dyDescent="0.25">
      <c r="A13" s="19"/>
      <c r="B13" s="20" t="s">
        <v>30</v>
      </c>
      <c r="C13" s="20" t="s">
        <v>23</v>
      </c>
      <c r="D13" s="20" t="s">
        <v>17</v>
      </c>
      <c r="E13" s="20" t="s">
        <v>17</v>
      </c>
      <c r="F13" s="20" t="s">
        <v>31</v>
      </c>
      <c r="G13" s="20" t="s">
        <v>57</v>
      </c>
      <c r="H13" s="20" t="s">
        <v>58</v>
      </c>
      <c r="I13" s="20">
        <v>100</v>
      </c>
      <c r="J13" s="21" t="s">
        <v>20</v>
      </c>
      <c r="K13" s="20" t="s">
        <v>32</v>
      </c>
      <c r="L13" s="20" t="s">
        <v>22</v>
      </c>
      <c r="M13" s="20" t="s">
        <v>56</v>
      </c>
      <c r="N13" s="20" t="s">
        <v>19</v>
      </c>
      <c r="O13" s="22">
        <v>1</v>
      </c>
      <c r="P13" s="22">
        <v>3437100</v>
      </c>
      <c r="Q13" s="27">
        <f t="shared" si="0"/>
        <v>3437100</v>
      </c>
      <c r="R13" s="27">
        <f t="shared" si="1"/>
        <v>3849552.0000000005</v>
      </c>
      <c r="S13" s="27">
        <f t="shared" si="2"/>
        <v>3574584</v>
      </c>
      <c r="T13" s="27">
        <f t="shared" si="11"/>
        <v>3437100</v>
      </c>
      <c r="U13" s="27">
        <f t="shared" si="3"/>
        <v>3849552.0000000005</v>
      </c>
      <c r="V13" s="27">
        <f t="shared" si="4"/>
        <v>3681821.52</v>
      </c>
      <c r="W13" s="27">
        <f t="shared" si="12"/>
        <v>3437100</v>
      </c>
      <c r="X13" s="27">
        <f t="shared" si="5"/>
        <v>3849552.0000000005</v>
      </c>
      <c r="Y13" s="27">
        <f t="shared" si="6"/>
        <v>3792276.1655999999</v>
      </c>
      <c r="Z13" s="27">
        <f t="shared" si="13"/>
        <v>3437100</v>
      </c>
      <c r="AA13" s="27">
        <f t="shared" si="7"/>
        <v>3849552.0000000005</v>
      </c>
      <c r="AB13" s="27">
        <f t="shared" si="8"/>
        <v>3906044.4505679999</v>
      </c>
      <c r="AC13" s="27">
        <f t="shared" si="14"/>
        <v>3437100</v>
      </c>
      <c r="AD13" s="27">
        <f t="shared" si="9"/>
        <v>3849552.0000000005</v>
      </c>
      <c r="AE13" s="28">
        <f t="shared" si="10"/>
        <v>17185500</v>
      </c>
      <c r="AF13" s="20" t="s">
        <v>66</v>
      </c>
      <c r="AG13" s="20" t="s">
        <v>13</v>
      </c>
    </row>
    <row r="14" spans="1:33" s="3" customFormat="1" ht="150" x14ac:dyDescent="0.25">
      <c r="A14" s="19"/>
      <c r="B14" s="20" t="s">
        <v>33</v>
      </c>
      <c r="C14" s="20" t="s">
        <v>23</v>
      </c>
      <c r="D14" s="20" t="s">
        <v>17</v>
      </c>
      <c r="E14" s="20" t="s">
        <v>17</v>
      </c>
      <c r="F14" s="20" t="s">
        <v>34</v>
      </c>
      <c r="G14" s="20" t="s">
        <v>57</v>
      </c>
      <c r="H14" s="20" t="s">
        <v>58</v>
      </c>
      <c r="I14" s="20">
        <v>100</v>
      </c>
      <c r="J14" s="21" t="s">
        <v>20</v>
      </c>
      <c r="K14" s="20" t="s">
        <v>35</v>
      </c>
      <c r="L14" s="20" t="s">
        <v>22</v>
      </c>
      <c r="M14" s="20" t="s">
        <v>56</v>
      </c>
      <c r="N14" s="20" t="s">
        <v>19</v>
      </c>
      <c r="O14" s="22">
        <v>1</v>
      </c>
      <c r="P14" s="22">
        <v>3437100</v>
      </c>
      <c r="Q14" s="27">
        <f t="shared" si="0"/>
        <v>3437100</v>
      </c>
      <c r="R14" s="27">
        <f t="shared" si="1"/>
        <v>3849552.0000000005</v>
      </c>
      <c r="S14" s="27">
        <f t="shared" si="2"/>
        <v>3574584</v>
      </c>
      <c r="T14" s="27">
        <f t="shared" si="11"/>
        <v>3437100</v>
      </c>
      <c r="U14" s="27">
        <f t="shared" si="3"/>
        <v>3849552.0000000005</v>
      </c>
      <c r="V14" s="27">
        <f t="shared" si="4"/>
        <v>3681821.52</v>
      </c>
      <c r="W14" s="27">
        <f t="shared" si="12"/>
        <v>3437100</v>
      </c>
      <c r="X14" s="27">
        <f t="shared" si="5"/>
        <v>3849552.0000000005</v>
      </c>
      <c r="Y14" s="27">
        <f t="shared" si="6"/>
        <v>3792276.1655999999</v>
      </c>
      <c r="Z14" s="27">
        <f t="shared" si="13"/>
        <v>3437100</v>
      </c>
      <c r="AA14" s="27">
        <f t="shared" si="7"/>
        <v>3849552.0000000005</v>
      </c>
      <c r="AB14" s="27">
        <f t="shared" si="8"/>
        <v>3906044.4505679999</v>
      </c>
      <c r="AC14" s="27">
        <f t="shared" si="14"/>
        <v>3437100</v>
      </c>
      <c r="AD14" s="27">
        <f t="shared" si="9"/>
        <v>3849552.0000000005</v>
      </c>
      <c r="AE14" s="28">
        <f t="shared" si="10"/>
        <v>17185500</v>
      </c>
      <c r="AF14" s="20" t="s">
        <v>66</v>
      </c>
      <c r="AG14" s="20" t="s">
        <v>13</v>
      </c>
    </row>
    <row r="15" spans="1:33" s="3" customFormat="1" ht="150" x14ac:dyDescent="0.25">
      <c r="A15" s="19"/>
      <c r="B15" s="20" t="s">
        <v>36</v>
      </c>
      <c r="C15" s="20" t="s">
        <v>23</v>
      </c>
      <c r="D15" s="20" t="s">
        <v>17</v>
      </c>
      <c r="E15" s="20" t="s">
        <v>17</v>
      </c>
      <c r="F15" s="20" t="s">
        <v>37</v>
      </c>
      <c r="G15" s="20" t="s">
        <v>57</v>
      </c>
      <c r="H15" s="20" t="s">
        <v>58</v>
      </c>
      <c r="I15" s="20">
        <v>100</v>
      </c>
      <c r="J15" s="21" t="s">
        <v>20</v>
      </c>
      <c r="K15" s="20" t="s">
        <v>38</v>
      </c>
      <c r="L15" s="20" t="s">
        <v>22</v>
      </c>
      <c r="M15" s="20" t="s">
        <v>56</v>
      </c>
      <c r="N15" s="20" t="s">
        <v>19</v>
      </c>
      <c r="O15" s="22">
        <v>1</v>
      </c>
      <c r="P15" s="22">
        <v>759780</v>
      </c>
      <c r="Q15" s="27">
        <f t="shared" si="0"/>
        <v>759780</v>
      </c>
      <c r="R15" s="27">
        <f t="shared" si="1"/>
        <v>850953.60000000009</v>
      </c>
      <c r="S15" s="27">
        <f t="shared" si="2"/>
        <v>790171.20000000007</v>
      </c>
      <c r="T15" s="27">
        <f t="shared" si="11"/>
        <v>759780</v>
      </c>
      <c r="U15" s="27">
        <f t="shared" si="3"/>
        <v>850953.60000000009</v>
      </c>
      <c r="V15" s="27">
        <f t="shared" si="4"/>
        <v>813876.33600000013</v>
      </c>
      <c r="W15" s="27">
        <f t="shared" si="12"/>
        <v>759780</v>
      </c>
      <c r="X15" s="27">
        <f t="shared" si="5"/>
        <v>850953.60000000009</v>
      </c>
      <c r="Y15" s="27">
        <f t="shared" si="6"/>
        <v>838292.62608000019</v>
      </c>
      <c r="Z15" s="27">
        <f t="shared" si="13"/>
        <v>759780</v>
      </c>
      <c r="AA15" s="27">
        <f t="shared" si="7"/>
        <v>850953.60000000009</v>
      </c>
      <c r="AB15" s="27">
        <f t="shared" si="8"/>
        <v>863441.40486240026</v>
      </c>
      <c r="AC15" s="27">
        <f t="shared" si="14"/>
        <v>759780</v>
      </c>
      <c r="AD15" s="27">
        <f t="shared" si="9"/>
        <v>850953.60000000009</v>
      </c>
      <c r="AE15" s="28">
        <f t="shared" si="10"/>
        <v>3798900</v>
      </c>
      <c r="AF15" s="20" t="s">
        <v>66</v>
      </c>
      <c r="AG15" s="20" t="s">
        <v>13</v>
      </c>
    </row>
    <row r="16" spans="1:33" s="3" customFormat="1" ht="150" x14ac:dyDescent="0.25">
      <c r="A16" s="19"/>
      <c r="B16" s="20" t="s">
        <v>39</v>
      </c>
      <c r="C16" s="20" t="s">
        <v>23</v>
      </c>
      <c r="D16" s="20" t="s">
        <v>17</v>
      </c>
      <c r="E16" s="20" t="s">
        <v>17</v>
      </c>
      <c r="F16" s="20" t="s">
        <v>40</v>
      </c>
      <c r="G16" s="20" t="s">
        <v>57</v>
      </c>
      <c r="H16" s="20" t="s">
        <v>58</v>
      </c>
      <c r="I16" s="20">
        <v>100</v>
      </c>
      <c r="J16" s="21" t="s">
        <v>20</v>
      </c>
      <c r="K16" s="20" t="s">
        <v>41</v>
      </c>
      <c r="L16" s="20" t="s">
        <v>22</v>
      </c>
      <c r="M16" s="20" t="s">
        <v>56</v>
      </c>
      <c r="N16" s="20" t="s">
        <v>19</v>
      </c>
      <c r="O16" s="22">
        <v>1</v>
      </c>
      <c r="P16" s="22">
        <v>1869300</v>
      </c>
      <c r="Q16" s="27">
        <f t="shared" si="0"/>
        <v>1869300</v>
      </c>
      <c r="R16" s="27">
        <f t="shared" si="1"/>
        <v>2093616.0000000002</v>
      </c>
      <c r="S16" s="27">
        <f t="shared" si="2"/>
        <v>1944072</v>
      </c>
      <c r="T16" s="27">
        <f t="shared" si="11"/>
        <v>1869300</v>
      </c>
      <c r="U16" s="27">
        <f t="shared" si="3"/>
        <v>2093616.0000000002</v>
      </c>
      <c r="V16" s="27">
        <f t="shared" si="4"/>
        <v>2002394.1600000001</v>
      </c>
      <c r="W16" s="27">
        <f t="shared" si="12"/>
        <v>1869300</v>
      </c>
      <c r="X16" s="27">
        <f t="shared" si="5"/>
        <v>2093616.0000000002</v>
      </c>
      <c r="Y16" s="27">
        <f t="shared" si="6"/>
        <v>2062465.9848000002</v>
      </c>
      <c r="Z16" s="27">
        <f t="shared" si="13"/>
        <v>1869300</v>
      </c>
      <c r="AA16" s="27">
        <f t="shared" si="7"/>
        <v>2093616.0000000002</v>
      </c>
      <c r="AB16" s="27">
        <f t="shared" si="8"/>
        <v>2124339.9643440004</v>
      </c>
      <c r="AC16" s="27">
        <f t="shared" si="14"/>
        <v>1869300</v>
      </c>
      <c r="AD16" s="27">
        <f t="shared" si="9"/>
        <v>2093616.0000000002</v>
      </c>
      <c r="AE16" s="28">
        <f t="shared" si="10"/>
        <v>9346500</v>
      </c>
      <c r="AF16" s="20" t="s">
        <v>66</v>
      </c>
      <c r="AG16" s="20" t="s">
        <v>13</v>
      </c>
    </row>
    <row r="17" spans="1:33" s="3" customFormat="1" ht="177.75" customHeight="1" x14ac:dyDescent="0.25">
      <c r="A17" s="19"/>
      <c r="B17" s="20" t="s">
        <v>42</v>
      </c>
      <c r="C17" s="20" t="s">
        <v>23</v>
      </c>
      <c r="D17" s="20" t="s">
        <v>17</v>
      </c>
      <c r="E17" s="20" t="s">
        <v>17</v>
      </c>
      <c r="F17" s="20" t="s">
        <v>43</v>
      </c>
      <c r="G17" s="20" t="s">
        <v>57</v>
      </c>
      <c r="H17" s="20" t="s">
        <v>58</v>
      </c>
      <c r="I17" s="20">
        <v>100</v>
      </c>
      <c r="J17" s="21" t="s">
        <v>20</v>
      </c>
      <c r="K17" s="20" t="s">
        <v>44</v>
      </c>
      <c r="L17" s="20" t="s">
        <v>22</v>
      </c>
      <c r="M17" s="20" t="s">
        <v>56</v>
      </c>
      <c r="N17" s="20" t="s">
        <v>19</v>
      </c>
      <c r="O17" s="22">
        <v>1</v>
      </c>
      <c r="P17" s="22">
        <v>832140</v>
      </c>
      <c r="Q17" s="27">
        <f t="shared" si="0"/>
        <v>832140</v>
      </c>
      <c r="R17" s="27">
        <f t="shared" si="1"/>
        <v>931996.8</v>
      </c>
      <c r="S17" s="27">
        <f t="shared" si="2"/>
        <v>865425.6</v>
      </c>
      <c r="T17" s="27">
        <f t="shared" si="11"/>
        <v>832140</v>
      </c>
      <c r="U17" s="27">
        <f t="shared" si="3"/>
        <v>931996.8</v>
      </c>
      <c r="V17" s="27">
        <f t="shared" si="4"/>
        <v>891388.36800000002</v>
      </c>
      <c r="W17" s="27">
        <f t="shared" si="12"/>
        <v>832140</v>
      </c>
      <c r="X17" s="27">
        <f t="shared" si="5"/>
        <v>931996.8</v>
      </c>
      <c r="Y17" s="27">
        <f t="shared" si="6"/>
        <v>918130.01904000004</v>
      </c>
      <c r="Z17" s="27">
        <f t="shared" si="13"/>
        <v>832140</v>
      </c>
      <c r="AA17" s="27">
        <f t="shared" si="7"/>
        <v>931996.8</v>
      </c>
      <c r="AB17" s="27">
        <f t="shared" si="8"/>
        <v>945673.91961120011</v>
      </c>
      <c r="AC17" s="27">
        <f t="shared" si="14"/>
        <v>832140</v>
      </c>
      <c r="AD17" s="27">
        <f t="shared" si="9"/>
        <v>931996.8</v>
      </c>
      <c r="AE17" s="28">
        <f t="shared" si="10"/>
        <v>4160700</v>
      </c>
      <c r="AF17" s="20" t="s">
        <v>66</v>
      </c>
      <c r="AG17" s="20" t="s">
        <v>13</v>
      </c>
    </row>
    <row r="18" spans="1:33" s="3" customFormat="1" ht="178.5" customHeight="1" x14ac:dyDescent="0.25">
      <c r="A18" s="19"/>
      <c r="B18" s="20" t="s">
        <v>45</v>
      </c>
      <c r="C18" s="20" t="s">
        <v>23</v>
      </c>
      <c r="D18" s="20" t="s">
        <v>17</v>
      </c>
      <c r="E18" s="20" t="s">
        <v>17</v>
      </c>
      <c r="F18" s="20" t="s">
        <v>46</v>
      </c>
      <c r="G18" s="20" t="s">
        <v>57</v>
      </c>
      <c r="H18" s="20" t="s">
        <v>58</v>
      </c>
      <c r="I18" s="20">
        <v>100</v>
      </c>
      <c r="J18" s="21" t="s">
        <v>20</v>
      </c>
      <c r="K18" s="20" t="s">
        <v>47</v>
      </c>
      <c r="L18" s="20" t="s">
        <v>22</v>
      </c>
      <c r="M18" s="20" t="s">
        <v>56</v>
      </c>
      <c r="N18" s="20" t="s">
        <v>19</v>
      </c>
      <c r="O18" s="22">
        <v>1</v>
      </c>
      <c r="P18" s="22">
        <v>211680</v>
      </c>
      <c r="Q18" s="27">
        <f t="shared" si="0"/>
        <v>211680</v>
      </c>
      <c r="R18" s="27">
        <f t="shared" si="1"/>
        <v>237081.60000000003</v>
      </c>
      <c r="S18" s="27">
        <f t="shared" si="2"/>
        <v>220147.20000000001</v>
      </c>
      <c r="T18" s="27">
        <f t="shared" si="11"/>
        <v>211680</v>
      </c>
      <c r="U18" s="27">
        <f t="shared" si="3"/>
        <v>237081.60000000003</v>
      </c>
      <c r="V18" s="27">
        <f t="shared" si="4"/>
        <v>226751.61600000001</v>
      </c>
      <c r="W18" s="27">
        <f t="shared" si="12"/>
        <v>211680</v>
      </c>
      <c r="X18" s="27">
        <f t="shared" si="5"/>
        <v>237081.60000000003</v>
      </c>
      <c r="Y18" s="27">
        <f t="shared" si="6"/>
        <v>233554.16448000001</v>
      </c>
      <c r="Z18" s="27">
        <f t="shared" si="13"/>
        <v>211680</v>
      </c>
      <c r="AA18" s="27">
        <f t="shared" si="7"/>
        <v>237081.60000000003</v>
      </c>
      <c r="AB18" s="27">
        <f t="shared" si="8"/>
        <v>240560.7894144</v>
      </c>
      <c r="AC18" s="27">
        <f t="shared" si="14"/>
        <v>211680</v>
      </c>
      <c r="AD18" s="27">
        <f t="shared" si="9"/>
        <v>237081.60000000003</v>
      </c>
      <c r="AE18" s="28">
        <f t="shared" si="10"/>
        <v>1058400</v>
      </c>
      <c r="AF18" s="20" t="s">
        <v>66</v>
      </c>
      <c r="AG18" s="20" t="s">
        <v>13</v>
      </c>
    </row>
    <row r="19" spans="1:33" s="3" customFormat="1" ht="172.5" customHeight="1" x14ac:dyDescent="0.25">
      <c r="A19" s="19"/>
      <c r="B19" s="20" t="s">
        <v>48</v>
      </c>
      <c r="C19" s="20" t="s">
        <v>23</v>
      </c>
      <c r="D19" s="20" t="s">
        <v>17</v>
      </c>
      <c r="E19" s="20" t="s">
        <v>17</v>
      </c>
      <c r="F19" s="20" t="s">
        <v>49</v>
      </c>
      <c r="G19" s="20" t="s">
        <v>57</v>
      </c>
      <c r="H19" s="20" t="s">
        <v>58</v>
      </c>
      <c r="I19" s="20">
        <v>100</v>
      </c>
      <c r="J19" s="21" t="s">
        <v>20</v>
      </c>
      <c r="K19" s="20" t="s">
        <v>50</v>
      </c>
      <c r="L19" s="20" t="s">
        <v>22</v>
      </c>
      <c r="M19" s="20" t="s">
        <v>56</v>
      </c>
      <c r="N19" s="20" t="s">
        <v>19</v>
      </c>
      <c r="O19" s="22">
        <v>1</v>
      </c>
      <c r="P19" s="22">
        <v>277536</v>
      </c>
      <c r="Q19" s="27">
        <f t="shared" si="0"/>
        <v>277536</v>
      </c>
      <c r="R19" s="27">
        <f t="shared" si="1"/>
        <v>310840.32000000001</v>
      </c>
      <c r="S19" s="27">
        <f t="shared" si="2"/>
        <v>288637.44</v>
      </c>
      <c r="T19" s="27">
        <f t="shared" si="11"/>
        <v>277536</v>
      </c>
      <c r="U19" s="27">
        <f t="shared" si="3"/>
        <v>310840.32000000001</v>
      </c>
      <c r="V19" s="27">
        <f t="shared" si="4"/>
        <v>297296.56320000003</v>
      </c>
      <c r="W19" s="27">
        <f t="shared" si="12"/>
        <v>277536</v>
      </c>
      <c r="X19" s="27">
        <f t="shared" si="5"/>
        <v>310840.32000000001</v>
      </c>
      <c r="Y19" s="27">
        <f t="shared" si="6"/>
        <v>306215.46009600005</v>
      </c>
      <c r="Z19" s="27">
        <f t="shared" si="13"/>
        <v>277536</v>
      </c>
      <c r="AA19" s="27">
        <f t="shared" si="7"/>
        <v>310840.32000000001</v>
      </c>
      <c r="AB19" s="27">
        <f t="shared" si="8"/>
        <v>315401.92389888008</v>
      </c>
      <c r="AC19" s="27">
        <f t="shared" si="14"/>
        <v>277536</v>
      </c>
      <c r="AD19" s="27">
        <f t="shared" si="9"/>
        <v>310840.32000000001</v>
      </c>
      <c r="AE19" s="28">
        <f t="shared" si="10"/>
        <v>1387680</v>
      </c>
      <c r="AF19" s="20" t="s">
        <v>66</v>
      </c>
      <c r="AG19" s="20" t="s">
        <v>13</v>
      </c>
    </row>
    <row r="20" spans="1:33" s="3" customFormat="1" ht="180" customHeight="1" x14ac:dyDescent="0.25">
      <c r="A20" s="19"/>
      <c r="B20" s="20" t="s">
        <v>51</v>
      </c>
      <c r="C20" s="20" t="s">
        <v>23</v>
      </c>
      <c r="D20" s="20" t="s">
        <v>17</v>
      </c>
      <c r="E20" s="20" t="s">
        <v>17</v>
      </c>
      <c r="F20" s="20" t="s">
        <v>201</v>
      </c>
      <c r="G20" s="20" t="s">
        <v>57</v>
      </c>
      <c r="H20" s="20" t="s">
        <v>58</v>
      </c>
      <c r="I20" s="20">
        <v>100</v>
      </c>
      <c r="J20" s="21" t="s">
        <v>20</v>
      </c>
      <c r="K20" s="20" t="s">
        <v>52</v>
      </c>
      <c r="L20" s="20" t="s">
        <v>22</v>
      </c>
      <c r="M20" s="20" t="s">
        <v>56</v>
      </c>
      <c r="N20" s="20" t="s">
        <v>19</v>
      </c>
      <c r="O20" s="22">
        <v>1</v>
      </c>
      <c r="P20" s="22">
        <v>1569500</v>
      </c>
      <c r="Q20" s="27">
        <f t="shared" si="0"/>
        <v>1569500</v>
      </c>
      <c r="R20" s="27">
        <f t="shared" si="1"/>
        <v>1757840.0000000002</v>
      </c>
      <c r="S20" s="27">
        <f t="shared" si="2"/>
        <v>1632280</v>
      </c>
      <c r="T20" s="27">
        <f t="shared" si="11"/>
        <v>1569500</v>
      </c>
      <c r="U20" s="27">
        <f t="shared" si="3"/>
        <v>1757840.0000000002</v>
      </c>
      <c r="V20" s="27">
        <f t="shared" si="4"/>
        <v>1681248.4000000001</v>
      </c>
      <c r="W20" s="27">
        <f t="shared" si="12"/>
        <v>1569500</v>
      </c>
      <c r="X20" s="27">
        <f t="shared" si="5"/>
        <v>1757840.0000000002</v>
      </c>
      <c r="Y20" s="27">
        <f t="shared" si="6"/>
        <v>1731685.8520000002</v>
      </c>
      <c r="Z20" s="27">
        <f t="shared" si="13"/>
        <v>1569500</v>
      </c>
      <c r="AA20" s="27">
        <f t="shared" si="7"/>
        <v>1757840.0000000002</v>
      </c>
      <c r="AB20" s="27">
        <f t="shared" si="8"/>
        <v>1783636.4275600002</v>
      </c>
      <c r="AC20" s="27">
        <f t="shared" si="14"/>
        <v>1569500</v>
      </c>
      <c r="AD20" s="27">
        <f t="shared" si="9"/>
        <v>1757840.0000000002</v>
      </c>
      <c r="AE20" s="28">
        <f t="shared" si="10"/>
        <v>7847500</v>
      </c>
      <c r="AF20" s="20" t="s">
        <v>66</v>
      </c>
      <c r="AG20" s="20" t="s">
        <v>13</v>
      </c>
    </row>
    <row r="21" spans="1:33" s="3" customFormat="1" ht="170.25" customHeight="1" x14ac:dyDescent="0.25">
      <c r="A21" s="19"/>
      <c r="B21" s="20" t="s">
        <v>53</v>
      </c>
      <c r="C21" s="20" t="s">
        <v>23</v>
      </c>
      <c r="D21" s="20" t="s">
        <v>17</v>
      </c>
      <c r="E21" s="20" t="s">
        <v>17</v>
      </c>
      <c r="F21" s="20" t="s">
        <v>54</v>
      </c>
      <c r="G21" s="20" t="s">
        <v>57</v>
      </c>
      <c r="H21" s="20" t="s">
        <v>58</v>
      </c>
      <c r="I21" s="20">
        <v>100</v>
      </c>
      <c r="J21" s="21" t="s">
        <v>20</v>
      </c>
      <c r="K21" s="20" t="s">
        <v>55</v>
      </c>
      <c r="L21" s="20" t="s">
        <v>22</v>
      </c>
      <c r="M21" s="20" t="s">
        <v>56</v>
      </c>
      <c r="N21" s="20" t="s">
        <v>19</v>
      </c>
      <c r="O21" s="22">
        <v>1</v>
      </c>
      <c r="P21" s="22">
        <v>431860</v>
      </c>
      <c r="Q21" s="27">
        <f>P21</f>
        <v>431860</v>
      </c>
      <c r="R21" s="27">
        <f>Q21*1.12</f>
        <v>483683.20000000007</v>
      </c>
      <c r="S21" s="27">
        <f>P21*1.04</f>
        <v>449134.4</v>
      </c>
      <c r="T21" s="27">
        <f>Q21</f>
        <v>431860</v>
      </c>
      <c r="U21" s="27">
        <f>T21*1.12</f>
        <v>483683.20000000007</v>
      </c>
      <c r="V21" s="27">
        <f>S21*1.03</f>
        <v>462608.43200000003</v>
      </c>
      <c r="W21" s="27">
        <f>T21</f>
        <v>431860</v>
      </c>
      <c r="X21" s="27">
        <f>W21*1.12</f>
        <v>483683.20000000007</v>
      </c>
      <c r="Y21" s="27">
        <f>V21*1.03</f>
        <v>476486.68496000004</v>
      </c>
      <c r="Z21" s="27">
        <f>W21</f>
        <v>431860</v>
      </c>
      <c r="AA21" s="27">
        <f>Z21*1.12</f>
        <v>483683.20000000007</v>
      </c>
      <c r="AB21" s="27">
        <f>Y21*1.03</f>
        <v>490781.28550880007</v>
      </c>
      <c r="AC21" s="27">
        <f>Z21</f>
        <v>431860</v>
      </c>
      <c r="AD21" s="27">
        <f>AC21*1.12</f>
        <v>483683.20000000007</v>
      </c>
      <c r="AE21" s="28">
        <f>Q21+T21+W21+Z21+AC21</f>
        <v>2159300</v>
      </c>
      <c r="AF21" s="20" t="s">
        <v>66</v>
      </c>
      <c r="AG21" s="20" t="s">
        <v>13</v>
      </c>
    </row>
    <row r="22" spans="1:33" ht="15.75" x14ac:dyDescent="0.25">
      <c r="B22" s="23"/>
      <c r="C22" s="45" t="s">
        <v>179</v>
      </c>
      <c r="D22" s="46"/>
      <c r="E22" s="46"/>
      <c r="F22" s="46"/>
      <c r="G22" s="46"/>
      <c r="H22" s="46"/>
      <c r="I22" s="46"/>
      <c r="J22" s="46"/>
      <c r="K22" s="46"/>
      <c r="L22" s="46"/>
      <c r="M22" s="47"/>
      <c r="N22" s="23"/>
      <c r="O22" s="23"/>
      <c r="P22" s="23"/>
      <c r="Q22" s="26">
        <v>18150486</v>
      </c>
      <c r="R22" s="26">
        <v>20328544.32</v>
      </c>
      <c r="S22" s="26">
        <f t="shared" ref="S22:AD22" si="15">SUM(S10:S21)</f>
        <v>19942609.439999998</v>
      </c>
      <c r="T22" s="26">
        <f t="shared" si="15"/>
        <v>19175586</v>
      </c>
      <c r="U22" s="26">
        <f t="shared" si="15"/>
        <v>21476656.320000004</v>
      </c>
      <c r="V22" s="26">
        <f t="shared" si="15"/>
        <v>20540887.723200001</v>
      </c>
      <c r="W22" s="26">
        <f t="shared" si="15"/>
        <v>19175586</v>
      </c>
      <c r="X22" s="26">
        <f t="shared" si="15"/>
        <v>21476656.320000004</v>
      </c>
      <c r="Y22" s="26">
        <f t="shared" si="15"/>
        <v>21157114.354896005</v>
      </c>
      <c r="Z22" s="26">
        <f t="shared" si="15"/>
        <v>19175586</v>
      </c>
      <c r="AA22" s="26">
        <f t="shared" si="15"/>
        <v>21476656.320000004</v>
      </c>
      <c r="AB22" s="26">
        <f t="shared" si="15"/>
        <v>21791827.785542883</v>
      </c>
      <c r="AC22" s="26">
        <f t="shared" si="15"/>
        <v>19175586</v>
      </c>
      <c r="AD22" s="26">
        <f t="shared" si="15"/>
        <v>21476656.320000004</v>
      </c>
      <c r="AE22" s="26">
        <v>94852830</v>
      </c>
      <c r="AF22" s="23"/>
      <c r="AG22" s="23"/>
    </row>
    <row r="24" spans="1:33" ht="18.75" x14ac:dyDescent="0.3">
      <c r="D24" s="33" t="s">
        <v>192</v>
      </c>
      <c r="L24" s="34" t="s">
        <v>196</v>
      </c>
      <c r="M24" s="36" t="s">
        <v>197</v>
      </c>
    </row>
    <row r="25" spans="1:33" x14ac:dyDescent="0.25">
      <c r="D25" s="34" t="s">
        <v>193</v>
      </c>
      <c r="L25" s="34" t="s">
        <v>198</v>
      </c>
    </row>
    <row r="28" spans="1:33" ht="18.75" x14ac:dyDescent="0.3">
      <c r="D28" s="35" t="s">
        <v>194</v>
      </c>
      <c r="L28" s="34" t="s">
        <v>196</v>
      </c>
      <c r="M28" s="36" t="s">
        <v>199</v>
      </c>
      <c r="N28" s="4"/>
    </row>
    <row r="29" spans="1:33" x14ac:dyDescent="0.25">
      <c r="D29" s="34" t="s">
        <v>193</v>
      </c>
      <c r="L29" s="34" t="s">
        <v>198</v>
      </c>
      <c r="M29" s="4"/>
      <c r="N29" s="4"/>
    </row>
    <row r="32" spans="1:33" ht="18.75" x14ac:dyDescent="0.3">
      <c r="D32" s="35" t="s">
        <v>195</v>
      </c>
      <c r="L32" s="34" t="s">
        <v>196</v>
      </c>
      <c r="M32" s="36" t="s">
        <v>200</v>
      </c>
      <c r="N32" s="4"/>
    </row>
    <row r="33" spans="4:14" x14ac:dyDescent="0.25">
      <c r="D33" s="34" t="s">
        <v>193</v>
      </c>
      <c r="L33" s="34" t="s">
        <v>198</v>
      </c>
      <c r="M33" s="4"/>
      <c r="N33" s="4"/>
    </row>
  </sheetData>
  <mergeCells count="23">
    <mergeCell ref="A4:O4"/>
    <mergeCell ref="C22:M22"/>
    <mergeCell ref="N7:N8"/>
    <mergeCell ref="Q7:R7"/>
    <mergeCell ref="T7:U7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W7:X7"/>
    <mergeCell ref="Z7:AA7"/>
    <mergeCell ref="AF7:AF8"/>
    <mergeCell ref="AG7:AG8"/>
    <mergeCell ref="AC7:AD7"/>
    <mergeCell ref="AE7:AE8"/>
  </mergeCells>
  <printOptions horizontalCentered="1"/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U18"/>
  <sheetViews>
    <sheetView topLeftCell="U16" workbookViewId="0">
      <selection activeCell="AN7" sqref="AN7"/>
    </sheetView>
  </sheetViews>
  <sheetFormatPr defaultRowHeight="15" x14ac:dyDescent="0.25"/>
  <cols>
    <col min="31" max="31" width="11.5703125" bestFit="1" customWidth="1"/>
    <col min="32" max="32" width="11.28515625" bestFit="1" customWidth="1"/>
    <col min="39" max="39" width="16.42578125" customWidth="1"/>
    <col min="40" max="40" width="17.42578125" customWidth="1"/>
  </cols>
  <sheetData>
    <row r="3" spans="1:47" x14ac:dyDescent="0.25">
      <c r="A3" s="50" t="s">
        <v>92</v>
      </c>
      <c r="B3" s="50" t="s">
        <v>93</v>
      </c>
      <c r="C3" s="50" t="s">
        <v>94</v>
      </c>
      <c r="D3" s="50" t="s">
        <v>95</v>
      </c>
      <c r="E3" s="50" t="s">
        <v>96</v>
      </c>
      <c r="F3" s="50" t="s">
        <v>1</v>
      </c>
      <c r="G3" s="50" t="s">
        <v>97</v>
      </c>
      <c r="H3" s="50" t="s">
        <v>3</v>
      </c>
      <c r="I3" s="50" t="s">
        <v>98</v>
      </c>
      <c r="J3" s="50" t="s">
        <v>99</v>
      </c>
      <c r="K3" s="50" t="s">
        <v>5</v>
      </c>
      <c r="L3" s="50" t="s">
        <v>100</v>
      </c>
      <c r="M3" s="50" t="s">
        <v>101</v>
      </c>
      <c r="N3" s="50" t="s">
        <v>102</v>
      </c>
      <c r="O3" s="50" t="s">
        <v>103</v>
      </c>
      <c r="P3" s="50" t="s">
        <v>104</v>
      </c>
      <c r="Q3" s="50" t="s">
        <v>105</v>
      </c>
      <c r="R3" s="50" t="s">
        <v>106</v>
      </c>
      <c r="S3" s="53" t="s">
        <v>107</v>
      </c>
      <c r="T3" s="53"/>
      <c r="U3" s="53"/>
      <c r="V3" s="53"/>
      <c r="W3" s="53"/>
      <c r="X3" s="54" t="s">
        <v>9</v>
      </c>
      <c r="Y3" s="55"/>
      <c r="Z3" s="55"/>
      <c r="AA3" s="50" t="s">
        <v>10</v>
      </c>
      <c r="AB3" s="50" t="s">
        <v>108</v>
      </c>
      <c r="AC3" s="53" t="s">
        <v>109</v>
      </c>
      <c r="AD3" s="53"/>
      <c r="AE3" s="53"/>
      <c r="AF3" s="53"/>
      <c r="AG3" s="53" t="s">
        <v>110</v>
      </c>
      <c r="AH3" s="53"/>
      <c r="AI3" s="53"/>
      <c r="AJ3" s="58" t="s">
        <v>111</v>
      </c>
      <c r="AK3" s="53" t="s">
        <v>112</v>
      </c>
      <c r="AL3" s="53"/>
      <c r="AM3" s="61" t="s">
        <v>113</v>
      </c>
      <c r="AN3" s="62"/>
      <c r="AO3" s="62"/>
      <c r="AP3" s="62"/>
      <c r="AQ3" s="62"/>
      <c r="AR3" s="62"/>
      <c r="AS3" s="62"/>
      <c r="AT3" s="62"/>
      <c r="AU3" s="63"/>
    </row>
    <row r="4" spans="1:47" ht="56.25" x14ac:dyDescent="0.25">
      <c r="A4" s="51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3" t="s">
        <v>114</v>
      </c>
      <c r="T4" s="53"/>
      <c r="U4" s="6" t="s">
        <v>115</v>
      </c>
      <c r="V4" s="53" t="s">
        <v>116</v>
      </c>
      <c r="W4" s="53"/>
      <c r="X4" s="56"/>
      <c r="Y4" s="57"/>
      <c r="Z4" s="57"/>
      <c r="AA4" s="51"/>
      <c r="AB4" s="51"/>
      <c r="AC4" s="51" t="s">
        <v>11</v>
      </c>
      <c r="AD4" s="51" t="s">
        <v>117</v>
      </c>
      <c r="AE4" s="51" t="s">
        <v>118</v>
      </c>
      <c r="AF4" s="51" t="s">
        <v>119</v>
      </c>
      <c r="AG4" s="50" t="s">
        <v>11</v>
      </c>
      <c r="AH4" s="50" t="s">
        <v>118</v>
      </c>
      <c r="AI4" s="50" t="s">
        <v>119</v>
      </c>
      <c r="AJ4" s="59"/>
      <c r="AK4" s="50" t="s">
        <v>120</v>
      </c>
      <c r="AL4" s="50" t="s">
        <v>121</v>
      </c>
      <c r="AM4" s="61" t="s">
        <v>122</v>
      </c>
      <c r="AN4" s="62"/>
      <c r="AO4" s="63"/>
      <c r="AP4" s="53" t="s">
        <v>123</v>
      </c>
      <c r="AQ4" s="53"/>
      <c r="AR4" s="53"/>
      <c r="AS4" s="53" t="s">
        <v>124</v>
      </c>
      <c r="AT4" s="53"/>
      <c r="AU4" s="53"/>
    </row>
    <row r="5" spans="1:47" ht="56.25" x14ac:dyDescent="0.25">
      <c r="A5" s="52"/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6" t="s">
        <v>125</v>
      </c>
      <c r="T5" s="6" t="s">
        <v>126</v>
      </c>
      <c r="U5" s="6" t="s">
        <v>127</v>
      </c>
      <c r="V5" s="6" t="s">
        <v>128</v>
      </c>
      <c r="W5" s="6" t="s">
        <v>127</v>
      </c>
      <c r="X5" s="6" t="s">
        <v>129</v>
      </c>
      <c r="Y5" s="6" t="s">
        <v>130</v>
      </c>
      <c r="Z5" s="6" t="s">
        <v>131</v>
      </c>
      <c r="AA5" s="52"/>
      <c r="AB5" s="52"/>
      <c r="AC5" s="51"/>
      <c r="AD5" s="51"/>
      <c r="AE5" s="51"/>
      <c r="AF5" s="51"/>
      <c r="AG5" s="52"/>
      <c r="AH5" s="52"/>
      <c r="AI5" s="52"/>
      <c r="AJ5" s="60"/>
      <c r="AK5" s="52"/>
      <c r="AL5" s="52"/>
      <c r="AM5" s="6" t="s">
        <v>132</v>
      </c>
      <c r="AN5" s="6" t="s">
        <v>133</v>
      </c>
      <c r="AO5" s="6" t="s">
        <v>134</v>
      </c>
      <c r="AP5" s="6" t="s">
        <v>132</v>
      </c>
      <c r="AQ5" s="6" t="s">
        <v>133</v>
      </c>
      <c r="AR5" s="6" t="s">
        <v>134</v>
      </c>
      <c r="AS5" s="6" t="s">
        <v>132</v>
      </c>
      <c r="AT5" s="6" t="s">
        <v>133</v>
      </c>
      <c r="AU5" s="6" t="s">
        <v>134</v>
      </c>
    </row>
    <row r="6" spans="1:47" x14ac:dyDescent="0.25">
      <c r="A6" s="6" t="s">
        <v>135</v>
      </c>
      <c r="B6" s="7" t="s">
        <v>136</v>
      </c>
      <c r="C6" s="7" t="s">
        <v>137</v>
      </c>
      <c r="D6" s="6" t="s">
        <v>138</v>
      </c>
      <c r="E6" s="7" t="s">
        <v>139</v>
      </c>
      <c r="F6" s="7" t="s">
        <v>140</v>
      </c>
      <c r="G6" s="6" t="s">
        <v>141</v>
      </c>
      <c r="H6" s="7" t="s">
        <v>142</v>
      </c>
      <c r="I6" s="7" t="s">
        <v>143</v>
      </c>
      <c r="J6" s="6" t="s">
        <v>144</v>
      </c>
      <c r="K6" s="7" t="s">
        <v>145</v>
      </c>
      <c r="L6" s="7">
        <v>12</v>
      </c>
      <c r="M6" s="6" t="s">
        <v>146</v>
      </c>
      <c r="N6" s="7" t="s">
        <v>147</v>
      </c>
      <c r="O6" s="7" t="s">
        <v>148</v>
      </c>
      <c r="P6" s="7">
        <v>16</v>
      </c>
      <c r="Q6" s="7" t="s">
        <v>149</v>
      </c>
      <c r="R6" s="7" t="s">
        <v>150</v>
      </c>
      <c r="S6" s="6" t="s">
        <v>151</v>
      </c>
      <c r="T6" s="7" t="s">
        <v>152</v>
      </c>
      <c r="U6" s="7" t="s">
        <v>153</v>
      </c>
      <c r="V6" s="6" t="s">
        <v>154</v>
      </c>
      <c r="W6" s="7" t="s">
        <v>155</v>
      </c>
      <c r="X6" s="7" t="s">
        <v>156</v>
      </c>
      <c r="Y6" s="6" t="s">
        <v>157</v>
      </c>
      <c r="Z6" s="7" t="s">
        <v>158</v>
      </c>
      <c r="AA6" s="7" t="s">
        <v>159</v>
      </c>
      <c r="AB6" s="6" t="s">
        <v>160</v>
      </c>
      <c r="AC6" s="6" t="s">
        <v>161</v>
      </c>
      <c r="AD6" s="6" t="s">
        <v>162</v>
      </c>
      <c r="AE6" s="6" t="s">
        <v>163</v>
      </c>
      <c r="AF6" s="6" t="s">
        <v>164</v>
      </c>
      <c r="AG6" s="7" t="s">
        <v>165</v>
      </c>
      <c r="AH6" s="6" t="s">
        <v>166</v>
      </c>
      <c r="AI6" s="7" t="s">
        <v>167</v>
      </c>
      <c r="AJ6" s="7" t="s">
        <v>168</v>
      </c>
      <c r="AK6" s="6" t="s">
        <v>169</v>
      </c>
      <c r="AL6" s="7" t="s">
        <v>170</v>
      </c>
      <c r="AM6" s="7">
        <v>39</v>
      </c>
      <c r="AN6" s="7" t="s">
        <v>171</v>
      </c>
      <c r="AO6" s="7" t="s">
        <v>172</v>
      </c>
      <c r="AP6" s="7" t="s">
        <v>173</v>
      </c>
      <c r="AQ6" s="7" t="s">
        <v>174</v>
      </c>
      <c r="AR6" s="7" t="s">
        <v>175</v>
      </c>
      <c r="AS6" s="7" t="s">
        <v>176</v>
      </c>
      <c r="AT6" s="7" t="s">
        <v>177</v>
      </c>
      <c r="AU6" s="7" t="s">
        <v>178</v>
      </c>
    </row>
    <row r="7" spans="1:47" ht="101.25" x14ac:dyDescent="0.25">
      <c r="A7" s="8" t="s">
        <v>67</v>
      </c>
      <c r="B7" s="8" t="s">
        <v>68</v>
      </c>
      <c r="C7" s="8"/>
      <c r="D7" s="8"/>
      <c r="E7" s="8" t="s">
        <v>23</v>
      </c>
      <c r="F7" s="8" t="s">
        <v>17</v>
      </c>
      <c r="G7" s="8" t="s">
        <v>17</v>
      </c>
      <c r="H7" s="8" t="s">
        <v>69</v>
      </c>
      <c r="I7" s="8" t="s">
        <v>70</v>
      </c>
      <c r="J7" s="8"/>
      <c r="K7" s="8">
        <v>50</v>
      </c>
      <c r="L7" s="8">
        <v>391010000</v>
      </c>
      <c r="M7" s="8" t="s">
        <v>71</v>
      </c>
      <c r="N7" s="8" t="s">
        <v>20</v>
      </c>
      <c r="O7" s="8" t="s">
        <v>72</v>
      </c>
      <c r="P7" s="8" t="s">
        <v>73</v>
      </c>
      <c r="Q7" s="8" t="s">
        <v>71</v>
      </c>
      <c r="R7" s="8"/>
      <c r="S7" s="8"/>
      <c r="T7" s="8"/>
      <c r="U7" s="8"/>
      <c r="V7" s="8" t="s">
        <v>74</v>
      </c>
      <c r="W7" s="8" t="s">
        <v>75</v>
      </c>
      <c r="X7" s="8">
        <v>100</v>
      </c>
      <c r="Y7" s="8">
        <v>0</v>
      </c>
      <c r="Z7" s="8">
        <v>0</v>
      </c>
      <c r="AA7" s="8"/>
      <c r="AB7" s="8" t="s">
        <v>76</v>
      </c>
      <c r="AC7" s="8">
        <v>0</v>
      </c>
      <c r="AD7" s="10">
        <v>0</v>
      </c>
      <c r="AE7" s="10">
        <v>217080</v>
      </c>
      <c r="AF7" s="10">
        <v>243129.60000000001</v>
      </c>
      <c r="AG7" s="10">
        <v>0</v>
      </c>
      <c r="AH7" s="10">
        <v>0</v>
      </c>
      <c r="AI7" s="10">
        <v>0</v>
      </c>
      <c r="AJ7" s="8" t="s">
        <v>77</v>
      </c>
      <c r="AK7" s="9" t="s">
        <v>78</v>
      </c>
      <c r="AL7" s="11" t="s">
        <v>79</v>
      </c>
      <c r="AM7" s="5">
        <v>217080</v>
      </c>
      <c r="AN7" s="5">
        <v>2107392</v>
      </c>
      <c r="AO7" s="9" t="s">
        <v>80</v>
      </c>
      <c r="AP7" s="9"/>
      <c r="AQ7" s="9"/>
      <c r="AR7" s="9"/>
      <c r="AS7" s="9"/>
      <c r="AT7" s="9"/>
      <c r="AU7" s="9"/>
    </row>
    <row r="8" spans="1:47" ht="101.25" x14ac:dyDescent="0.25">
      <c r="A8" s="8" t="s">
        <v>81</v>
      </c>
      <c r="B8" s="8" t="s">
        <v>68</v>
      </c>
      <c r="C8" s="8"/>
      <c r="D8" s="8"/>
      <c r="E8" s="8" t="s">
        <v>23</v>
      </c>
      <c r="F8" s="8" t="s">
        <v>17</v>
      </c>
      <c r="G8" s="8" t="s">
        <v>17</v>
      </c>
      <c r="H8" s="8" t="s">
        <v>69</v>
      </c>
      <c r="I8" s="8" t="s">
        <v>70</v>
      </c>
      <c r="J8" s="8"/>
      <c r="K8" s="8">
        <v>50</v>
      </c>
      <c r="L8" s="8">
        <v>391010000</v>
      </c>
      <c r="M8" s="8" t="s">
        <v>71</v>
      </c>
      <c r="N8" s="8" t="s">
        <v>20</v>
      </c>
      <c r="O8" s="8" t="s">
        <v>72</v>
      </c>
      <c r="P8" s="8" t="s">
        <v>73</v>
      </c>
      <c r="Q8" s="8" t="s">
        <v>71</v>
      </c>
      <c r="R8" s="8"/>
      <c r="S8" s="8"/>
      <c r="T8" s="8"/>
      <c r="U8" s="8"/>
      <c r="V8" s="8" t="s">
        <v>74</v>
      </c>
      <c r="W8" s="8" t="s">
        <v>75</v>
      </c>
      <c r="X8" s="8">
        <v>100</v>
      </c>
      <c r="Y8" s="8">
        <v>0</v>
      </c>
      <c r="Z8" s="8">
        <v>0</v>
      </c>
      <c r="AA8" s="8"/>
      <c r="AB8" s="8" t="s">
        <v>76</v>
      </c>
      <c r="AC8" s="8">
        <v>0</v>
      </c>
      <c r="AD8" s="10">
        <v>0</v>
      </c>
      <c r="AE8" s="10">
        <v>795960</v>
      </c>
      <c r="AF8" s="10">
        <v>891475.2</v>
      </c>
      <c r="AG8" s="10">
        <v>0</v>
      </c>
      <c r="AH8" s="10">
        <v>0</v>
      </c>
      <c r="AI8" s="10">
        <v>0</v>
      </c>
      <c r="AJ8" s="8" t="s">
        <v>77</v>
      </c>
      <c r="AK8" s="9" t="s">
        <v>78</v>
      </c>
      <c r="AL8" s="11" t="s">
        <v>79</v>
      </c>
      <c r="AM8" s="5">
        <v>795960</v>
      </c>
      <c r="AO8" s="9" t="s">
        <v>80</v>
      </c>
      <c r="AP8" s="9"/>
      <c r="AQ8" s="9"/>
      <c r="AR8" s="9"/>
      <c r="AS8" s="9"/>
      <c r="AT8" s="9"/>
      <c r="AU8" s="9"/>
    </row>
    <row r="9" spans="1:47" ht="101.25" x14ac:dyDescent="0.25">
      <c r="A9" s="8" t="s">
        <v>82</v>
      </c>
      <c r="B9" s="8" t="s">
        <v>68</v>
      </c>
      <c r="C9" s="8"/>
      <c r="D9" s="8"/>
      <c r="E9" s="8" t="s">
        <v>23</v>
      </c>
      <c r="F9" s="8" t="s">
        <v>17</v>
      </c>
      <c r="G9" s="8" t="s">
        <v>17</v>
      </c>
      <c r="H9" s="8" t="s">
        <v>69</v>
      </c>
      <c r="I9" s="8" t="s">
        <v>70</v>
      </c>
      <c r="J9" s="8"/>
      <c r="K9" s="8">
        <v>50</v>
      </c>
      <c r="L9" s="8">
        <v>391010000</v>
      </c>
      <c r="M9" s="8" t="s">
        <v>71</v>
      </c>
      <c r="N9" s="8" t="s">
        <v>20</v>
      </c>
      <c r="O9" s="8" t="s">
        <v>72</v>
      </c>
      <c r="P9" s="8" t="s">
        <v>73</v>
      </c>
      <c r="Q9" s="8" t="s">
        <v>71</v>
      </c>
      <c r="R9" s="8"/>
      <c r="S9" s="8"/>
      <c r="T9" s="8"/>
      <c r="U9" s="8"/>
      <c r="V9" s="8" t="s">
        <v>74</v>
      </c>
      <c r="W9" s="8" t="s">
        <v>75</v>
      </c>
      <c r="X9" s="8">
        <v>100</v>
      </c>
      <c r="Y9" s="8">
        <v>0</v>
      </c>
      <c r="Z9" s="8">
        <v>0</v>
      </c>
      <c r="AA9" s="8"/>
      <c r="AB9" s="8" t="s">
        <v>76</v>
      </c>
      <c r="AC9" s="8">
        <v>0</v>
      </c>
      <c r="AD9" s="10">
        <v>0</v>
      </c>
      <c r="AE9" s="10">
        <v>211680</v>
      </c>
      <c r="AF9" s="10">
        <v>237081.60000000001</v>
      </c>
      <c r="AG9" s="10">
        <v>0</v>
      </c>
      <c r="AH9" s="10">
        <v>0</v>
      </c>
      <c r="AI9" s="10">
        <v>0</v>
      </c>
      <c r="AJ9" s="8" t="s">
        <v>77</v>
      </c>
      <c r="AK9" s="9" t="s">
        <v>78</v>
      </c>
      <c r="AL9" s="11" t="s">
        <v>79</v>
      </c>
      <c r="AM9" s="5">
        <v>211680</v>
      </c>
      <c r="AO9" s="9" t="s">
        <v>80</v>
      </c>
      <c r="AP9" s="9"/>
      <c r="AQ9" s="9"/>
      <c r="AR9" s="9"/>
      <c r="AS9" s="9"/>
      <c r="AT9" s="9"/>
      <c r="AU9" s="9"/>
    </row>
    <row r="10" spans="1:47" ht="101.25" x14ac:dyDescent="0.25">
      <c r="A10" s="8" t="s">
        <v>83</v>
      </c>
      <c r="B10" s="8" t="s">
        <v>68</v>
      </c>
      <c r="C10" s="8"/>
      <c r="D10" s="8"/>
      <c r="E10" s="8" t="s">
        <v>23</v>
      </c>
      <c r="F10" s="8" t="s">
        <v>17</v>
      </c>
      <c r="G10" s="8" t="s">
        <v>17</v>
      </c>
      <c r="H10" s="8" t="s">
        <v>69</v>
      </c>
      <c r="I10" s="8" t="s">
        <v>70</v>
      </c>
      <c r="J10" s="8"/>
      <c r="K10" s="8">
        <v>50</v>
      </c>
      <c r="L10" s="8">
        <v>391010000</v>
      </c>
      <c r="M10" s="8" t="s">
        <v>71</v>
      </c>
      <c r="N10" s="8" t="s">
        <v>20</v>
      </c>
      <c r="O10" s="8" t="s">
        <v>72</v>
      </c>
      <c r="P10" s="8" t="s">
        <v>73</v>
      </c>
      <c r="Q10" s="8" t="s">
        <v>71</v>
      </c>
      <c r="R10" s="8"/>
      <c r="S10" s="8"/>
      <c r="T10" s="8"/>
      <c r="U10" s="8"/>
      <c r="V10" s="8" t="s">
        <v>74</v>
      </c>
      <c r="W10" s="8" t="s">
        <v>75</v>
      </c>
      <c r="X10" s="8">
        <v>100</v>
      </c>
      <c r="Y10" s="8">
        <v>0</v>
      </c>
      <c r="Z10" s="8">
        <v>0</v>
      </c>
      <c r="AA10" s="8"/>
      <c r="AB10" s="8" t="s">
        <v>76</v>
      </c>
      <c r="AC10" s="8">
        <v>0</v>
      </c>
      <c r="AD10" s="10">
        <v>0</v>
      </c>
      <c r="AE10" s="10">
        <v>277536</v>
      </c>
      <c r="AF10" s="10">
        <v>310840.32000000001</v>
      </c>
      <c r="AG10" s="10">
        <v>0</v>
      </c>
      <c r="AH10" s="10">
        <v>0</v>
      </c>
      <c r="AI10" s="10">
        <v>0</v>
      </c>
      <c r="AJ10" s="8" t="s">
        <v>77</v>
      </c>
      <c r="AK10" s="9" t="s">
        <v>78</v>
      </c>
      <c r="AL10" s="11" t="s">
        <v>79</v>
      </c>
      <c r="AM10" s="5">
        <v>277536</v>
      </c>
      <c r="AO10" s="9" t="s">
        <v>80</v>
      </c>
      <c r="AP10" s="9"/>
      <c r="AQ10" s="9"/>
      <c r="AR10" s="9"/>
      <c r="AS10" s="9"/>
      <c r="AT10" s="9"/>
      <c r="AU10" s="9"/>
    </row>
    <row r="11" spans="1:47" ht="101.25" x14ac:dyDescent="0.25">
      <c r="A11" s="8" t="s">
        <v>84</v>
      </c>
      <c r="B11" s="8" t="s">
        <v>68</v>
      </c>
      <c r="C11" s="8"/>
      <c r="D11" s="8"/>
      <c r="E11" s="8" t="s">
        <v>23</v>
      </c>
      <c r="F11" s="8" t="s">
        <v>17</v>
      </c>
      <c r="G11" s="8" t="s">
        <v>17</v>
      </c>
      <c r="H11" s="8" t="s">
        <v>69</v>
      </c>
      <c r="I11" s="8" t="s">
        <v>70</v>
      </c>
      <c r="J11" s="8"/>
      <c r="K11" s="8">
        <v>50</v>
      </c>
      <c r="L11" s="8">
        <v>391010000</v>
      </c>
      <c r="M11" s="8" t="s">
        <v>71</v>
      </c>
      <c r="N11" s="8" t="s">
        <v>20</v>
      </c>
      <c r="O11" s="8" t="s">
        <v>72</v>
      </c>
      <c r="P11" s="8" t="s">
        <v>73</v>
      </c>
      <c r="Q11" s="8" t="s">
        <v>71</v>
      </c>
      <c r="R11" s="8"/>
      <c r="S11" s="8"/>
      <c r="T11" s="8"/>
      <c r="U11" s="8"/>
      <c r="V11" s="8" t="s">
        <v>74</v>
      </c>
      <c r="W11" s="8" t="s">
        <v>75</v>
      </c>
      <c r="X11" s="8">
        <v>100</v>
      </c>
      <c r="Y11" s="8">
        <v>0</v>
      </c>
      <c r="Z11" s="8">
        <v>0</v>
      </c>
      <c r="AA11" s="8"/>
      <c r="AB11" s="8" t="s">
        <v>76</v>
      </c>
      <c r="AC11" s="8">
        <v>0</v>
      </c>
      <c r="AD11" s="10">
        <v>0</v>
      </c>
      <c r="AE11" s="10">
        <v>1569500</v>
      </c>
      <c r="AF11" s="10">
        <v>1757840</v>
      </c>
      <c r="AG11" s="10">
        <v>0</v>
      </c>
      <c r="AH11" s="10">
        <v>0</v>
      </c>
      <c r="AI11" s="10">
        <v>0</v>
      </c>
      <c r="AJ11" s="8" t="s">
        <v>77</v>
      </c>
      <c r="AK11" s="9" t="s">
        <v>78</v>
      </c>
      <c r="AL11" s="11" t="s">
        <v>79</v>
      </c>
      <c r="AM11" s="5">
        <v>1569500</v>
      </c>
      <c r="AO11" s="9" t="s">
        <v>80</v>
      </c>
      <c r="AP11" s="9"/>
      <c r="AQ11" s="9"/>
      <c r="AR11" s="9"/>
      <c r="AS11" s="9"/>
      <c r="AT11" s="9"/>
      <c r="AU11" s="9"/>
    </row>
    <row r="12" spans="1:47" ht="101.25" x14ac:dyDescent="0.25">
      <c r="A12" s="8" t="s">
        <v>85</v>
      </c>
      <c r="B12" s="8" t="s">
        <v>68</v>
      </c>
      <c r="C12" s="8"/>
      <c r="D12" s="8"/>
      <c r="E12" s="8" t="s">
        <v>23</v>
      </c>
      <c r="F12" s="8" t="s">
        <v>17</v>
      </c>
      <c r="G12" s="8" t="s">
        <v>17</v>
      </c>
      <c r="H12" s="8" t="s">
        <v>69</v>
      </c>
      <c r="I12" s="8" t="s">
        <v>70</v>
      </c>
      <c r="J12" s="8"/>
      <c r="K12" s="8">
        <v>50</v>
      </c>
      <c r="L12" s="8">
        <v>391010000</v>
      </c>
      <c r="M12" s="8" t="s">
        <v>71</v>
      </c>
      <c r="N12" s="8" t="s">
        <v>20</v>
      </c>
      <c r="O12" s="8" t="s">
        <v>72</v>
      </c>
      <c r="P12" s="8" t="s">
        <v>73</v>
      </c>
      <c r="Q12" s="8" t="s">
        <v>71</v>
      </c>
      <c r="R12" s="8"/>
      <c r="S12" s="8"/>
      <c r="T12" s="8"/>
      <c r="U12" s="8"/>
      <c r="V12" s="8" t="s">
        <v>74</v>
      </c>
      <c r="W12" s="8" t="s">
        <v>75</v>
      </c>
      <c r="X12" s="8">
        <v>100</v>
      </c>
      <c r="Y12" s="8">
        <v>0</v>
      </c>
      <c r="Z12" s="8">
        <v>0</v>
      </c>
      <c r="AA12" s="8"/>
      <c r="AB12" s="8" t="s">
        <v>76</v>
      </c>
      <c r="AC12" s="8">
        <v>0</v>
      </c>
      <c r="AD12" s="10">
        <v>0</v>
      </c>
      <c r="AE12" s="10">
        <v>5336550</v>
      </c>
      <c r="AF12" s="10">
        <v>5976936</v>
      </c>
      <c r="AG12" s="10">
        <v>0</v>
      </c>
      <c r="AH12" s="10">
        <v>0</v>
      </c>
      <c r="AI12" s="10">
        <v>0</v>
      </c>
      <c r="AJ12" s="8" t="s">
        <v>77</v>
      </c>
      <c r="AK12" s="9" t="s">
        <v>78</v>
      </c>
      <c r="AL12" s="11" t="s">
        <v>79</v>
      </c>
      <c r="AM12" s="5">
        <v>5336550</v>
      </c>
      <c r="AO12" s="9" t="s">
        <v>80</v>
      </c>
      <c r="AP12" s="9"/>
      <c r="AQ12" s="9"/>
      <c r="AR12" s="9"/>
      <c r="AS12" s="9"/>
      <c r="AT12" s="9"/>
      <c r="AU12" s="9"/>
    </row>
    <row r="13" spans="1:47" ht="101.25" x14ac:dyDescent="0.25">
      <c r="A13" s="8" t="s">
        <v>86</v>
      </c>
      <c r="B13" s="8" t="s">
        <v>68</v>
      </c>
      <c r="C13" s="8"/>
      <c r="D13" s="8"/>
      <c r="E13" s="8" t="s">
        <v>23</v>
      </c>
      <c r="F13" s="8" t="s">
        <v>17</v>
      </c>
      <c r="G13" s="8" t="s">
        <v>17</v>
      </c>
      <c r="H13" s="8" t="s">
        <v>69</v>
      </c>
      <c r="I13" s="8" t="s">
        <v>70</v>
      </c>
      <c r="J13" s="8"/>
      <c r="K13" s="8">
        <v>50</v>
      </c>
      <c r="L13" s="8">
        <v>391010000</v>
      </c>
      <c r="M13" s="8" t="s">
        <v>71</v>
      </c>
      <c r="N13" s="8" t="s">
        <v>20</v>
      </c>
      <c r="O13" s="8" t="s">
        <v>72</v>
      </c>
      <c r="P13" s="8" t="s">
        <v>73</v>
      </c>
      <c r="Q13" s="8" t="s">
        <v>71</v>
      </c>
      <c r="R13" s="8"/>
      <c r="S13" s="8"/>
      <c r="T13" s="8"/>
      <c r="U13" s="8"/>
      <c r="V13" s="8" t="s">
        <v>74</v>
      </c>
      <c r="W13" s="8" t="s">
        <v>75</v>
      </c>
      <c r="X13" s="8">
        <v>100</v>
      </c>
      <c r="Y13" s="8">
        <v>0</v>
      </c>
      <c r="Z13" s="8">
        <v>0</v>
      </c>
      <c r="AA13" s="8"/>
      <c r="AB13" s="8" t="s">
        <v>76</v>
      </c>
      <c r="AC13" s="8">
        <v>0</v>
      </c>
      <c r="AD13" s="10">
        <v>0</v>
      </c>
      <c r="AE13" s="10">
        <v>431860</v>
      </c>
      <c r="AF13" s="10">
        <v>483683.2</v>
      </c>
      <c r="AG13" s="10">
        <v>0</v>
      </c>
      <c r="AH13" s="10">
        <v>0</v>
      </c>
      <c r="AI13" s="10">
        <v>0</v>
      </c>
      <c r="AJ13" s="8" t="s">
        <v>77</v>
      </c>
      <c r="AK13" s="9" t="s">
        <v>78</v>
      </c>
      <c r="AL13" s="11" t="s">
        <v>79</v>
      </c>
      <c r="AM13" s="5">
        <v>431860</v>
      </c>
      <c r="AO13" s="9" t="s">
        <v>80</v>
      </c>
      <c r="AP13" s="9"/>
      <c r="AQ13" s="9"/>
      <c r="AR13" s="9"/>
      <c r="AS13" s="9"/>
      <c r="AT13" s="9"/>
      <c r="AU13" s="9"/>
    </row>
    <row r="14" spans="1:47" ht="101.25" x14ac:dyDescent="0.25">
      <c r="A14" s="8" t="s">
        <v>87</v>
      </c>
      <c r="B14" s="8" t="s">
        <v>68</v>
      </c>
      <c r="C14" s="8"/>
      <c r="D14" s="8"/>
      <c r="E14" s="8" t="s">
        <v>23</v>
      </c>
      <c r="F14" s="8" t="s">
        <v>17</v>
      </c>
      <c r="G14" s="8" t="s">
        <v>17</v>
      </c>
      <c r="H14" s="8" t="s">
        <v>69</v>
      </c>
      <c r="I14" s="8" t="s">
        <v>70</v>
      </c>
      <c r="J14" s="8"/>
      <c r="K14" s="8">
        <v>50</v>
      </c>
      <c r="L14" s="8">
        <v>391010000</v>
      </c>
      <c r="M14" s="8" t="s">
        <v>71</v>
      </c>
      <c r="N14" s="8" t="s">
        <v>20</v>
      </c>
      <c r="O14" s="8" t="s">
        <v>72</v>
      </c>
      <c r="P14" s="8" t="s">
        <v>73</v>
      </c>
      <c r="Q14" s="8" t="s">
        <v>71</v>
      </c>
      <c r="R14" s="8"/>
      <c r="S14" s="8"/>
      <c r="T14" s="8"/>
      <c r="U14" s="8"/>
      <c r="V14" s="8" t="s">
        <v>74</v>
      </c>
      <c r="W14" s="8" t="s">
        <v>75</v>
      </c>
      <c r="X14" s="8">
        <v>100</v>
      </c>
      <c r="Y14" s="8">
        <v>0</v>
      </c>
      <c r="Z14" s="8">
        <v>0</v>
      </c>
      <c r="AA14" s="8"/>
      <c r="AB14" s="8" t="s">
        <v>76</v>
      </c>
      <c r="AC14" s="8">
        <v>0</v>
      </c>
      <c r="AD14" s="10">
        <v>0</v>
      </c>
      <c r="AE14" s="10">
        <v>3437100</v>
      </c>
      <c r="AF14" s="10">
        <v>3849552</v>
      </c>
      <c r="AG14" s="10">
        <v>0</v>
      </c>
      <c r="AH14" s="10">
        <v>0</v>
      </c>
      <c r="AI14" s="10">
        <v>0</v>
      </c>
      <c r="AJ14" s="8" t="s">
        <v>77</v>
      </c>
      <c r="AK14" s="9" t="s">
        <v>78</v>
      </c>
      <c r="AL14" s="11" t="s">
        <v>79</v>
      </c>
      <c r="AM14" s="5">
        <v>3437100</v>
      </c>
      <c r="AO14" s="9" t="s">
        <v>80</v>
      </c>
      <c r="AP14" s="9"/>
      <c r="AQ14" s="9"/>
      <c r="AR14" s="9"/>
      <c r="AS14" s="9"/>
      <c r="AT14" s="9"/>
      <c r="AU14" s="9"/>
    </row>
    <row r="15" spans="1:47" ht="101.25" x14ac:dyDescent="0.25">
      <c r="A15" s="8" t="s">
        <v>88</v>
      </c>
      <c r="B15" s="8" t="s">
        <v>68</v>
      </c>
      <c r="C15" s="8"/>
      <c r="D15" s="8"/>
      <c r="E15" s="8" t="s">
        <v>23</v>
      </c>
      <c r="F15" s="8" t="s">
        <v>17</v>
      </c>
      <c r="G15" s="8" t="s">
        <v>17</v>
      </c>
      <c r="H15" s="8" t="s">
        <v>69</v>
      </c>
      <c r="I15" s="8" t="s">
        <v>70</v>
      </c>
      <c r="J15" s="8"/>
      <c r="K15" s="8">
        <v>50</v>
      </c>
      <c r="L15" s="8">
        <v>391010000</v>
      </c>
      <c r="M15" s="8" t="s">
        <v>71</v>
      </c>
      <c r="N15" s="8" t="s">
        <v>20</v>
      </c>
      <c r="O15" s="8" t="s">
        <v>72</v>
      </c>
      <c r="P15" s="8" t="s">
        <v>73</v>
      </c>
      <c r="Q15" s="8" t="s">
        <v>71</v>
      </c>
      <c r="R15" s="8"/>
      <c r="S15" s="8"/>
      <c r="T15" s="8"/>
      <c r="U15" s="8"/>
      <c r="V15" s="8" t="s">
        <v>74</v>
      </c>
      <c r="W15" s="8" t="s">
        <v>75</v>
      </c>
      <c r="X15" s="8">
        <v>100</v>
      </c>
      <c r="Y15" s="8">
        <v>0</v>
      </c>
      <c r="Z15" s="8">
        <v>0</v>
      </c>
      <c r="AA15" s="8"/>
      <c r="AB15" s="8" t="s">
        <v>76</v>
      </c>
      <c r="AC15" s="8">
        <v>0</v>
      </c>
      <c r="AD15" s="10">
        <v>0</v>
      </c>
      <c r="AE15" s="10">
        <v>3437100</v>
      </c>
      <c r="AF15" s="10">
        <v>3849552</v>
      </c>
      <c r="AG15" s="10">
        <v>0</v>
      </c>
      <c r="AH15" s="10">
        <v>0</v>
      </c>
      <c r="AI15" s="10">
        <v>0</v>
      </c>
      <c r="AJ15" s="8" t="s">
        <v>77</v>
      </c>
      <c r="AK15" s="9" t="s">
        <v>78</v>
      </c>
      <c r="AL15" s="11" t="s">
        <v>79</v>
      </c>
      <c r="AM15" s="5">
        <v>3437100</v>
      </c>
      <c r="AO15" s="9" t="s">
        <v>80</v>
      </c>
      <c r="AP15" s="9"/>
      <c r="AQ15" s="9"/>
      <c r="AR15" s="9"/>
      <c r="AS15" s="9"/>
      <c r="AT15" s="9"/>
      <c r="AU15" s="9"/>
    </row>
    <row r="16" spans="1:47" ht="101.25" x14ac:dyDescent="0.25">
      <c r="A16" s="8" t="s">
        <v>89</v>
      </c>
      <c r="B16" s="8" t="s">
        <v>68</v>
      </c>
      <c r="C16" s="8"/>
      <c r="D16" s="8"/>
      <c r="E16" s="8" t="s">
        <v>23</v>
      </c>
      <c r="F16" s="8" t="s">
        <v>17</v>
      </c>
      <c r="G16" s="8" t="s">
        <v>17</v>
      </c>
      <c r="H16" s="8" t="s">
        <v>69</v>
      </c>
      <c r="I16" s="8" t="s">
        <v>70</v>
      </c>
      <c r="J16" s="8"/>
      <c r="K16" s="8">
        <v>50</v>
      </c>
      <c r="L16" s="8">
        <v>391010000</v>
      </c>
      <c r="M16" s="8" t="s">
        <v>71</v>
      </c>
      <c r="N16" s="8" t="s">
        <v>20</v>
      </c>
      <c r="O16" s="8" t="s">
        <v>72</v>
      </c>
      <c r="P16" s="8" t="s">
        <v>73</v>
      </c>
      <c r="Q16" s="8" t="s">
        <v>71</v>
      </c>
      <c r="R16" s="8"/>
      <c r="S16" s="8"/>
      <c r="T16" s="8"/>
      <c r="U16" s="8"/>
      <c r="V16" s="8" t="s">
        <v>74</v>
      </c>
      <c r="W16" s="8" t="s">
        <v>75</v>
      </c>
      <c r="X16" s="8">
        <v>100</v>
      </c>
      <c r="Y16" s="8">
        <v>0</v>
      </c>
      <c r="Z16" s="8">
        <v>0</v>
      </c>
      <c r="AA16" s="8"/>
      <c r="AB16" s="8" t="s">
        <v>76</v>
      </c>
      <c r="AC16" s="8">
        <v>0</v>
      </c>
      <c r="AD16" s="10">
        <v>0</v>
      </c>
      <c r="AE16" s="10">
        <v>759780</v>
      </c>
      <c r="AF16" s="10">
        <v>850953.6</v>
      </c>
      <c r="AG16" s="10">
        <v>0</v>
      </c>
      <c r="AH16" s="10">
        <v>0</v>
      </c>
      <c r="AI16" s="10">
        <v>0</v>
      </c>
      <c r="AJ16" s="8" t="s">
        <v>77</v>
      </c>
      <c r="AK16" s="9" t="s">
        <v>78</v>
      </c>
      <c r="AL16" s="11" t="s">
        <v>79</v>
      </c>
      <c r="AM16" s="5">
        <v>759780</v>
      </c>
      <c r="AO16" s="9" t="s">
        <v>80</v>
      </c>
      <c r="AP16" s="9"/>
      <c r="AQ16" s="9"/>
      <c r="AR16" s="9"/>
      <c r="AS16" s="9"/>
      <c r="AT16" s="9"/>
      <c r="AU16" s="9"/>
    </row>
    <row r="17" spans="1:47" ht="101.25" x14ac:dyDescent="0.25">
      <c r="A17" s="8" t="s">
        <v>90</v>
      </c>
      <c r="B17" s="8" t="s">
        <v>68</v>
      </c>
      <c r="C17" s="8"/>
      <c r="D17" s="8"/>
      <c r="E17" s="8" t="s">
        <v>23</v>
      </c>
      <c r="F17" s="8" t="s">
        <v>17</v>
      </c>
      <c r="G17" s="8" t="s">
        <v>17</v>
      </c>
      <c r="H17" s="8" t="s">
        <v>69</v>
      </c>
      <c r="I17" s="8" t="s">
        <v>70</v>
      </c>
      <c r="J17" s="8"/>
      <c r="K17" s="8">
        <v>50</v>
      </c>
      <c r="L17" s="8">
        <v>391010000</v>
      </c>
      <c r="M17" s="8" t="s">
        <v>71</v>
      </c>
      <c r="N17" s="8" t="s">
        <v>20</v>
      </c>
      <c r="O17" s="8" t="s">
        <v>72</v>
      </c>
      <c r="P17" s="8" t="s">
        <v>73</v>
      </c>
      <c r="Q17" s="8" t="s">
        <v>71</v>
      </c>
      <c r="R17" s="8"/>
      <c r="S17" s="8"/>
      <c r="T17" s="8"/>
      <c r="U17" s="8"/>
      <c r="V17" s="8" t="s">
        <v>74</v>
      </c>
      <c r="W17" s="8" t="s">
        <v>75</v>
      </c>
      <c r="X17" s="8">
        <v>100</v>
      </c>
      <c r="Y17" s="8">
        <v>0</v>
      </c>
      <c r="Z17" s="8">
        <v>0</v>
      </c>
      <c r="AA17" s="8"/>
      <c r="AB17" s="8" t="s">
        <v>76</v>
      </c>
      <c r="AC17" s="8">
        <v>0</v>
      </c>
      <c r="AD17" s="10">
        <v>0</v>
      </c>
      <c r="AE17" s="10">
        <v>1869300</v>
      </c>
      <c r="AF17" s="10">
        <v>2093616</v>
      </c>
      <c r="AG17" s="10">
        <v>0</v>
      </c>
      <c r="AH17" s="10">
        <v>0</v>
      </c>
      <c r="AI17" s="10">
        <v>0</v>
      </c>
      <c r="AJ17" s="8" t="s">
        <v>77</v>
      </c>
      <c r="AK17" s="9" t="s">
        <v>78</v>
      </c>
      <c r="AL17" s="11" t="s">
        <v>79</v>
      </c>
      <c r="AM17" s="5">
        <v>1869300</v>
      </c>
      <c r="AO17" s="9" t="s">
        <v>80</v>
      </c>
      <c r="AP17" s="9"/>
      <c r="AQ17" s="9"/>
      <c r="AR17" s="9"/>
      <c r="AS17" s="9"/>
      <c r="AT17" s="9"/>
      <c r="AU17" s="9"/>
    </row>
    <row r="18" spans="1:47" ht="101.25" x14ac:dyDescent="0.25">
      <c r="A18" s="8" t="s">
        <v>91</v>
      </c>
      <c r="B18" s="8" t="s">
        <v>68</v>
      </c>
      <c r="C18" s="8"/>
      <c r="D18" s="8"/>
      <c r="E18" s="8" t="s">
        <v>23</v>
      </c>
      <c r="F18" s="8" t="s">
        <v>17</v>
      </c>
      <c r="G18" s="8" t="s">
        <v>17</v>
      </c>
      <c r="H18" s="8" t="s">
        <v>69</v>
      </c>
      <c r="I18" s="8" t="s">
        <v>70</v>
      </c>
      <c r="J18" s="8"/>
      <c r="K18" s="8">
        <v>50</v>
      </c>
      <c r="L18" s="8">
        <v>391010000</v>
      </c>
      <c r="M18" s="8" t="s">
        <v>71</v>
      </c>
      <c r="N18" s="8" t="s">
        <v>20</v>
      </c>
      <c r="O18" s="8" t="s">
        <v>72</v>
      </c>
      <c r="P18" s="8" t="s">
        <v>73</v>
      </c>
      <c r="Q18" s="8" t="s">
        <v>71</v>
      </c>
      <c r="R18" s="8"/>
      <c r="S18" s="8"/>
      <c r="T18" s="8"/>
      <c r="U18" s="8"/>
      <c r="V18" s="8" t="s">
        <v>74</v>
      </c>
      <c r="W18" s="8" t="s">
        <v>75</v>
      </c>
      <c r="X18" s="8">
        <v>100</v>
      </c>
      <c r="Y18" s="8">
        <v>0</v>
      </c>
      <c r="Z18" s="8">
        <v>0</v>
      </c>
      <c r="AA18" s="8"/>
      <c r="AB18" s="8" t="s">
        <v>76</v>
      </c>
      <c r="AC18" s="8">
        <v>0</v>
      </c>
      <c r="AD18" s="10">
        <v>0</v>
      </c>
      <c r="AE18" s="10">
        <v>832140</v>
      </c>
      <c r="AF18" s="10">
        <v>931996.8</v>
      </c>
      <c r="AG18" s="10">
        <v>0</v>
      </c>
      <c r="AH18" s="10">
        <v>0</v>
      </c>
      <c r="AI18" s="10">
        <v>0</v>
      </c>
      <c r="AJ18" s="8" t="s">
        <v>77</v>
      </c>
      <c r="AK18" s="9" t="s">
        <v>78</v>
      </c>
      <c r="AL18" s="11" t="s">
        <v>79</v>
      </c>
      <c r="AM18" s="5">
        <v>832140</v>
      </c>
      <c r="AO18" s="9" t="s">
        <v>80</v>
      </c>
      <c r="AP18" s="9"/>
      <c r="AQ18" s="9"/>
      <c r="AR18" s="9"/>
      <c r="AS18" s="9"/>
      <c r="AT18" s="9"/>
      <c r="AU18" s="9"/>
    </row>
  </sheetData>
  <mergeCells count="41">
    <mergeCell ref="AK3:AL3"/>
    <mergeCell ref="AM3:AU3"/>
    <mergeCell ref="S4:T4"/>
    <mergeCell ref="V4:W4"/>
    <mergeCell ref="AC4:AC5"/>
    <mergeCell ref="AD4:AD5"/>
    <mergeCell ref="AE4:AE5"/>
    <mergeCell ref="AF4:AF5"/>
    <mergeCell ref="AG4:AG5"/>
    <mergeCell ref="AH4:AH5"/>
    <mergeCell ref="AI4:AI5"/>
    <mergeCell ref="AK4:AK5"/>
    <mergeCell ref="AL4:AL5"/>
    <mergeCell ref="AM4:AO4"/>
    <mergeCell ref="AP4:AR4"/>
    <mergeCell ref="AS4:AU4"/>
    <mergeCell ref="AA3:AA5"/>
    <mergeCell ref="AB3:AB5"/>
    <mergeCell ref="AC3:AF3"/>
    <mergeCell ref="AG3:AI3"/>
    <mergeCell ref="AJ3:AJ5"/>
    <mergeCell ref="P3:P5"/>
    <mergeCell ref="Q3:Q5"/>
    <mergeCell ref="R3:R5"/>
    <mergeCell ref="S3:W3"/>
    <mergeCell ref="X3:Z4"/>
    <mergeCell ref="K3:K5"/>
    <mergeCell ref="L3:L5"/>
    <mergeCell ref="M3:M5"/>
    <mergeCell ref="N3:N5"/>
    <mergeCell ref="O3:O5"/>
    <mergeCell ref="F3:F5"/>
    <mergeCell ref="G3:G5"/>
    <mergeCell ref="H3:H5"/>
    <mergeCell ref="I3:I5"/>
    <mergeCell ref="J3:J5"/>
    <mergeCell ref="A3:A5"/>
    <mergeCell ref="B3:B5"/>
    <mergeCell ref="C3:C5"/>
    <mergeCell ref="D3:D5"/>
    <mergeCell ref="E3:E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Plan Report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Мурзабеков Назар Нурланович</cp:lastModifiedBy>
  <dcterms:created xsi:type="dcterms:W3CDTF">2023-01-05T12:23:21Z</dcterms:created>
  <dcterms:modified xsi:type="dcterms:W3CDTF">2024-05-20T13:44:28Z</dcterms:modified>
</cp:coreProperties>
</file>